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240" yWindow="105" windowWidth="11355" windowHeight="6600"/>
  </bookViews>
  <sheets>
    <sheet name="TDH Total" sheetId="2" r:id="rId1"/>
    <sheet name="AUDIT (01) " sheetId="6" r:id="rId2"/>
    <sheet name="COMM OFFICE (01)" sheetId="24" r:id="rId3"/>
    <sheet name="HR (01)" sheetId="7" r:id="rId4"/>
    <sheet name="OGC Metro Ctr (01)" sheetId="4" r:id="rId5"/>
    <sheet name="OGC CHB (01)" sheetId="36" r:id="rId6"/>
    <sheet name="Medical Exam (01)" sheetId="34" r:id="rId7"/>
    <sheet name="OMH (01)" sheetId="33" r:id="rId8"/>
    <sheet name="Div Admin Services (03)" sheetId="3" r:id="rId9"/>
    <sheet name="INFORMATION TECHNOLOGY (04)" sheetId="27" r:id="rId10"/>
    <sheet name="HCF (05)" sheetId="26" r:id="rId11"/>
    <sheet name="EMS ((07)" sheetId="25" r:id="rId12"/>
    <sheet name="HRB (10)" sheetId="37" r:id="rId13"/>
    <sheet name="LABS (08)" sheetId="28" r:id="rId14"/>
    <sheet name="PPA Res &amp; Grants (20)" sheetId="9" r:id="rId15"/>
    <sheet name="PPA ADM (20)" sheetId="10" r:id="rId16"/>
    <sheet name="PPA HLTH STATS (20)" sheetId="11" r:id="rId17"/>
    <sheet name="PPA CANCER (20)" sheetId="12" r:id="rId18"/>
    <sheet name="PPA VITAL RECORDS (20)" sheetId="13" r:id="rId19"/>
    <sheet name="CHS (45)" sheetId="14" r:id="rId20"/>
    <sheet name="CHS (46)" sheetId="39" r:id="rId21"/>
    <sheet name="EHC (52)" sheetId="38" r:id="rId22"/>
    <sheet name="FHW (47)" sheetId="30" r:id="rId23"/>
    <sheet name="CEDS (49)" sheetId="5" r:id="rId24"/>
    <sheet name="CEDS (39)" sheetId="40" r:id="rId25"/>
    <sheet name="BCC (52)" sheetId="35" r:id="rId26"/>
    <sheet name="DIABETES (51)" sheetId="31" r:id="rId27"/>
    <sheet name="WIC (53)" sheetId="32" r:id="rId28"/>
    <sheet name="UPPER CUMB URO (60)" sheetId="15" r:id="rId29"/>
    <sheet name="EAST TN ETRO (60)" sheetId="16" r:id="rId30"/>
    <sheet name="SOUTHEAST SERO (60)" sheetId="17" r:id="rId31"/>
    <sheet name="MCRO (60)" sheetId="18" r:id="rId32"/>
    <sheet name="SCRO (60)" sheetId="19" r:id="rId33"/>
    <sheet name="NERO (60)" sheetId="20" r:id="rId34"/>
    <sheet name="WTRO JACKSON (60)" sheetId="21" r:id="rId35"/>
    <sheet name="WEST REGION LCHD  (60)" sheetId="22" r:id="rId36"/>
    <sheet name="WTRO UNION CITY (60)" sheetId="23" r:id="rId37"/>
    <sheet name="GS-0704 Blank" sheetId="8" r:id="rId38"/>
  </sheets>
  <calcPr calcId="125725"/>
</workbook>
</file>

<file path=xl/calcChain.xml><?xml version="1.0" encoding="utf-8"?>
<calcChain xmlns="http://schemas.openxmlformats.org/spreadsheetml/2006/main">
  <c r="K57" i="40"/>
  <c r="K47"/>
  <c r="K45"/>
  <c r="K43"/>
  <c r="K41"/>
  <c r="K39"/>
  <c r="K32"/>
  <c r="K37" s="1"/>
  <c r="K57" i="39"/>
  <c r="K47"/>
  <c r="K45"/>
  <c r="K43"/>
  <c r="K41"/>
  <c r="K39"/>
  <c r="K37"/>
  <c r="K32"/>
  <c r="F37" s="1"/>
  <c r="K57" i="38"/>
  <c r="K47"/>
  <c r="K45"/>
  <c r="K43"/>
  <c r="K41"/>
  <c r="K39"/>
  <c r="K32"/>
  <c r="K37" s="1"/>
  <c r="F37" i="40" l="1"/>
  <c r="F37" i="38"/>
  <c r="K57" i="37"/>
  <c r="K47"/>
  <c r="K45"/>
  <c r="K43"/>
  <c r="K41"/>
  <c r="K39"/>
  <c r="K32"/>
  <c r="K37" s="1"/>
  <c r="K57" i="36"/>
  <c r="K47"/>
  <c r="K45"/>
  <c r="K43"/>
  <c r="K41"/>
  <c r="K39"/>
  <c r="K32"/>
  <c r="K37" s="1"/>
  <c r="F37" i="37" l="1"/>
  <c r="F37" i="36"/>
  <c r="K57" i="35" l="1"/>
  <c r="K47"/>
  <c r="K45"/>
  <c r="K43"/>
  <c r="K41"/>
  <c r="K39"/>
  <c r="K32"/>
  <c r="K37" s="1"/>
  <c r="F37" l="1"/>
  <c r="K57" i="34"/>
  <c r="K47"/>
  <c r="K45"/>
  <c r="K43"/>
  <c r="K41"/>
  <c r="K39"/>
  <c r="K32"/>
  <c r="K37" s="1"/>
  <c r="K57" i="33"/>
  <c r="K47"/>
  <c r="K45"/>
  <c r="K43"/>
  <c r="K41"/>
  <c r="K39"/>
  <c r="K32"/>
  <c r="K37" s="1"/>
  <c r="F45" i="2"/>
  <c r="F44"/>
  <c r="F43"/>
  <c r="F41"/>
  <c r="F48"/>
  <c r="F47"/>
  <c r="K55"/>
  <c r="K53"/>
  <c r="K51"/>
  <c r="H47"/>
  <c r="H45"/>
  <c r="H43"/>
  <c r="H41"/>
  <c r="H39"/>
  <c r="H37"/>
  <c r="F39"/>
  <c r="K30"/>
  <c r="K29"/>
  <c r="K28"/>
  <c r="K27"/>
  <c r="K24"/>
  <c r="K22"/>
  <c r="K20"/>
  <c r="K57" i="32"/>
  <c r="K47"/>
  <c r="K45"/>
  <c r="K43"/>
  <c r="K41"/>
  <c r="K39"/>
  <c r="K32"/>
  <c r="K37" s="1"/>
  <c r="K57" i="31"/>
  <c r="K47"/>
  <c r="K45"/>
  <c r="K43"/>
  <c r="K41"/>
  <c r="K39"/>
  <c r="K32"/>
  <c r="K37" s="1"/>
  <c r="K57" i="30"/>
  <c r="K47"/>
  <c r="K45"/>
  <c r="K43"/>
  <c r="K41"/>
  <c r="K39"/>
  <c r="K32"/>
  <c r="K37" s="1"/>
  <c r="K57" i="28"/>
  <c r="K47"/>
  <c r="K45"/>
  <c r="K43"/>
  <c r="K41"/>
  <c r="K39"/>
  <c r="K32"/>
  <c r="F37" s="1"/>
  <c r="K57" i="27"/>
  <c r="K47"/>
  <c r="K45"/>
  <c r="K43"/>
  <c r="K41"/>
  <c r="K39"/>
  <c r="K32"/>
  <c r="K37" s="1"/>
  <c r="K57" i="26"/>
  <c r="K47"/>
  <c r="K45"/>
  <c r="K43"/>
  <c r="K41"/>
  <c r="K39"/>
  <c r="K32"/>
  <c r="K37" s="1"/>
  <c r="K57" i="25"/>
  <c r="K47"/>
  <c r="K45"/>
  <c r="K43"/>
  <c r="K41"/>
  <c r="K39"/>
  <c r="K32"/>
  <c r="K37" s="1"/>
  <c r="K57" i="24"/>
  <c r="K47"/>
  <c r="K45"/>
  <c r="K43"/>
  <c r="K41"/>
  <c r="K39"/>
  <c r="K32"/>
  <c r="F37" s="1"/>
  <c r="K57" i="23"/>
  <c r="K47"/>
  <c r="K45"/>
  <c r="K43"/>
  <c r="K41"/>
  <c r="K39"/>
  <c r="K32"/>
  <c r="K37" s="1"/>
  <c r="K57" i="22"/>
  <c r="K47"/>
  <c r="K45"/>
  <c r="K43"/>
  <c r="K41"/>
  <c r="K39"/>
  <c r="K32"/>
  <c r="K37" s="1"/>
  <c r="K57" i="21"/>
  <c r="K47"/>
  <c r="K45"/>
  <c r="K43"/>
  <c r="K41"/>
  <c r="K39"/>
  <c r="K32"/>
  <c r="K37" s="1"/>
  <c r="K57" i="20"/>
  <c r="K47"/>
  <c r="K45"/>
  <c r="K43"/>
  <c r="K41"/>
  <c r="K39"/>
  <c r="K32"/>
  <c r="K37" s="1"/>
  <c r="K57" i="19"/>
  <c r="K47"/>
  <c r="K45"/>
  <c r="K43"/>
  <c r="K41"/>
  <c r="K39"/>
  <c r="K32"/>
  <c r="F37" s="1"/>
  <c r="K57" i="18"/>
  <c r="K47"/>
  <c r="K45"/>
  <c r="K43"/>
  <c r="K41"/>
  <c r="K39"/>
  <c r="K32"/>
  <c r="K37" s="1"/>
  <c r="K57" i="17"/>
  <c r="K47"/>
  <c r="K45"/>
  <c r="K43"/>
  <c r="K41"/>
  <c r="K39"/>
  <c r="K32"/>
  <c r="K37" s="1"/>
  <c r="K57" i="16"/>
  <c r="K47"/>
  <c r="K45"/>
  <c r="K43"/>
  <c r="K41"/>
  <c r="K39"/>
  <c r="K32"/>
  <c r="K37" s="1"/>
  <c r="K57" i="15"/>
  <c r="K47"/>
  <c r="K45"/>
  <c r="K43"/>
  <c r="K41"/>
  <c r="K39"/>
  <c r="K32"/>
  <c r="K37" s="1"/>
  <c r="K57" i="14"/>
  <c r="K47"/>
  <c r="K45"/>
  <c r="K43"/>
  <c r="K41"/>
  <c r="K39"/>
  <c r="K32"/>
  <c r="F37" s="1"/>
  <c r="K57" i="13"/>
  <c r="K47"/>
  <c r="K45"/>
  <c r="K43"/>
  <c r="K41"/>
  <c r="K39"/>
  <c r="K32"/>
  <c r="K37" s="1"/>
  <c r="K57" i="12"/>
  <c r="K47"/>
  <c r="K45"/>
  <c r="K43"/>
  <c r="K41"/>
  <c r="K39"/>
  <c r="K32"/>
  <c r="K37" s="1"/>
  <c r="K57" i="11"/>
  <c r="K47"/>
  <c r="K45"/>
  <c r="K43"/>
  <c r="K41"/>
  <c r="K39"/>
  <c r="K32"/>
  <c r="K37" s="1"/>
  <c r="K57" i="10"/>
  <c r="K47"/>
  <c r="K45"/>
  <c r="K43"/>
  <c r="K41"/>
  <c r="K39"/>
  <c r="K32"/>
  <c r="K37" s="1"/>
  <c r="K57" i="9"/>
  <c r="K47"/>
  <c r="K45"/>
  <c r="K43"/>
  <c r="K41"/>
  <c r="K39"/>
  <c r="K32"/>
  <c r="K37" s="1"/>
  <c r="F37" i="34" l="1"/>
  <c r="F37" i="33"/>
  <c r="F37" i="32"/>
  <c r="F37" i="31"/>
  <c r="F37" i="30"/>
  <c r="K37" i="28"/>
  <c r="F37" i="27"/>
  <c r="F37" i="26"/>
  <c r="F37" i="25"/>
  <c r="K37" i="24"/>
  <c r="F37" i="23"/>
  <c r="F37" i="22"/>
  <c r="F37" i="21"/>
  <c r="F37" i="20"/>
  <c r="K37" i="19"/>
  <c r="F37" i="18"/>
  <c r="F37" i="17"/>
  <c r="F37" i="16"/>
  <c r="F37" i="15"/>
  <c r="K37" i="14"/>
  <c r="F37" i="13"/>
  <c r="F37" i="12"/>
  <c r="F37" i="11"/>
  <c r="F37" i="10"/>
  <c r="F37" i="9"/>
  <c r="K57" i="8"/>
  <c r="K47"/>
  <c r="K45"/>
  <c r="K43"/>
  <c r="K41"/>
  <c r="K39"/>
  <c r="K32"/>
  <c r="K37" s="1"/>
  <c r="K57" i="7"/>
  <c r="K47"/>
  <c r="K45"/>
  <c r="K43"/>
  <c r="K41"/>
  <c r="K39"/>
  <c r="K32"/>
  <c r="K37" s="1"/>
  <c r="K57" i="6"/>
  <c r="K47"/>
  <c r="K45"/>
  <c r="K43"/>
  <c r="K41"/>
  <c r="K39"/>
  <c r="K32"/>
  <c r="K37" s="1"/>
  <c r="K57" i="5"/>
  <c r="K47"/>
  <c r="K45"/>
  <c r="K43"/>
  <c r="K41"/>
  <c r="K39"/>
  <c r="K32"/>
  <c r="K37" s="1"/>
  <c r="F37" l="1"/>
  <c r="F37" i="7"/>
  <c r="F37" i="8"/>
  <c r="F37" i="6"/>
  <c r="K57" i="4"/>
  <c r="K47"/>
  <c r="K45"/>
  <c r="K43"/>
  <c r="K41"/>
  <c r="K39"/>
  <c r="K32"/>
  <c r="K37" s="1"/>
  <c r="K57" i="3"/>
  <c r="K47"/>
  <c r="K45"/>
  <c r="K43"/>
  <c r="K41"/>
  <c r="K39"/>
  <c r="K32"/>
  <c r="K37" s="1"/>
  <c r="K57" i="2"/>
  <c r="K47"/>
  <c r="K45"/>
  <c r="K43"/>
  <c r="K41"/>
  <c r="K39"/>
  <c r="K32"/>
  <c r="F37" i="3" l="1"/>
  <c r="F37" i="4"/>
  <c r="F37" i="2"/>
  <c r="K37" s="1"/>
</calcChain>
</file>

<file path=xl/sharedStrings.xml><?xml version="1.0" encoding="utf-8"?>
<sst xmlns="http://schemas.openxmlformats.org/spreadsheetml/2006/main" count="3177" uniqueCount="192">
  <si>
    <t xml:space="preserve"> </t>
  </si>
  <si>
    <t xml:space="preserve">   </t>
  </si>
  <si>
    <t>DEPARTMENT OF GENERAL SERVICES</t>
  </si>
  <si>
    <t>RECORDS MANAGEMENT DIVISION</t>
  </si>
  <si>
    <t>RECORDS HOLDING REPORT</t>
  </si>
  <si>
    <t>SEE INSTRUCTIONS ON BACK</t>
  </si>
  <si>
    <t xml:space="preserve">Department Name: ______________________________________________ </t>
  </si>
  <si>
    <t>Allotment Code:</t>
  </si>
  <si>
    <t>Division Name:      ______________________________________________</t>
  </si>
  <si>
    <t xml:space="preserve">County:  </t>
  </si>
  <si>
    <t xml:space="preserve">Person Completing Form: ___________________________________  </t>
  </si>
  <si>
    <t xml:space="preserve">Phone:    </t>
  </si>
  <si>
    <t>Paper Record(s) Holdings</t>
  </si>
  <si>
    <t xml:space="preserve"> (beginning volume from previous year) </t>
  </si>
  <si>
    <t xml:space="preserve"> Cu. Ft.</t>
  </si>
  <si>
    <t>II.   Records Created</t>
  </si>
  <si>
    <t>(+)</t>
  </si>
  <si>
    <t>Cu. Ft.</t>
  </si>
  <si>
    <t>III.  Records Destroyed</t>
  </si>
  <si>
    <t>( - )</t>
  </si>
  <si>
    <t>IV.  Records Transferred:</t>
  </si>
  <si>
    <t xml:space="preserve">Records Center                                                      </t>
  </si>
  <si>
    <t xml:space="preserve">Library &amp; Archives                                         </t>
  </si>
  <si>
    <t xml:space="preserve">( - )    </t>
  </si>
  <si>
    <t>Other: (please specify) ______________________________</t>
  </si>
  <si>
    <t>(Line I + II – III – IV = V)</t>
  </si>
  <si>
    <t>Records Category/Description:</t>
  </si>
  <si>
    <t>Media:</t>
  </si>
  <si>
    <t xml:space="preserve">    Active  </t>
  </si>
  <si>
    <t>+</t>
  </si>
  <si>
    <t xml:space="preserve"> Inactive</t>
  </si>
  <si>
    <t>=</t>
  </si>
  <si>
    <t xml:space="preserve">    Totals</t>
  </si>
  <si>
    <t xml:space="preserve">I.      Paper   </t>
  </si>
  <si>
    <t>Cu. Ft</t>
  </si>
  <si>
    <t xml:space="preserve">II     Cartridge &amp; Magnetic Tapes  </t>
  </si>
  <si>
    <t>Cart/Reel</t>
  </si>
  <si>
    <t>III.   CD ROM</t>
  </si>
  <si>
    <t>Disks</t>
  </si>
  <si>
    <t>IV.   Magnetic/Optical Disks</t>
  </si>
  <si>
    <t>V.     Microfilm</t>
  </si>
  <si>
    <t>Rolls</t>
  </si>
  <si>
    <t>VI.   Microfiche</t>
  </si>
  <si>
    <t>Sheets</t>
  </si>
  <si>
    <t>Microfilm – Number of Rolls Produced Annually:</t>
  </si>
  <si>
    <t xml:space="preserve">I. </t>
  </si>
  <si>
    <t>By Reporting Agency</t>
  </si>
  <si>
    <t>II.</t>
  </si>
  <si>
    <t>By Other State Agencies</t>
  </si>
  <si>
    <t>III.</t>
  </si>
  <si>
    <t>By Outside Vendors</t>
  </si>
  <si>
    <t>Total Rolls Produced</t>
  </si>
  <si>
    <t>Storage Facilities</t>
  </si>
  <si>
    <t>Does your division store records in storage facilities other than the office or State Records Center?</t>
  </si>
  <si>
    <t xml:space="preserve">Yes   </t>
  </si>
  <si>
    <t xml:space="preserve">No </t>
  </si>
  <si>
    <t>If YES, please provide the following information:</t>
  </si>
  <si>
    <t>Name and Address</t>
  </si>
  <si>
    <t>Media Type</t>
  </si>
  <si>
    <t>Volume</t>
  </si>
  <si>
    <t xml:space="preserve"> FY July 1, 2011  through  June 30,  2012</t>
  </si>
  <si>
    <t xml:space="preserve">I.    Records on Hand July 1, 2011             </t>
  </si>
  <si>
    <r>
      <t xml:space="preserve">V.   Records on hand </t>
    </r>
    <r>
      <rPr>
        <b/>
        <sz val="11"/>
        <rFont val="Arial"/>
        <family val="2"/>
      </rPr>
      <t>June 30, 2012</t>
    </r>
    <r>
      <rPr>
        <sz val="11"/>
        <rFont val="Arial"/>
        <family val="2"/>
      </rPr>
      <t xml:space="preserve">                                 </t>
    </r>
  </si>
  <si>
    <t>GS-0704  (REV 5/12)</t>
  </si>
  <si>
    <t xml:space="preserve">        RDA SW05</t>
  </si>
  <si>
    <t>HEALTH</t>
  </si>
  <si>
    <t>DIVISION OF ADM SERVICES</t>
  </si>
  <si>
    <t>DAVIDSON</t>
  </si>
  <si>
    <t>Lois Holt-Cooper</t>
  </si>
  <si>
    <t>615.253.4084</t>
  </si>
  <si>
    <t>X</t>
  </si>
  <si>
    <t>615.741.1611</t>
  </si>
  <si>
    <t>GUY KOOI</t>
  </si>
  <si>
    <t>PERSONNEL</t>
  </si>
  <si>
    <t>IDA MURRAY</t>
  </si>
  <si>
    <t>615.741.6350</t>
  </si>
  <si>
    <t>AUDIT</t>
  </si>
  <si>
    <t>MARY TRIMBLE/JOHN STRUYK</t>
  </si>
  <si>
    <t>COMMUNICABLE &amp; ENVIRON DISEASE SER</t>
  </si>
  <si>
    <t>CONNIE YATES</t>
  </si>
  <si>
    <t>PPA</t>
  </si>
  <si>
    <t>KATHY HENSON</t>
  </si>
  <si>
    <t>615.741.1061</t>
  </si>
  <si>
    <t>RAMONA LAINHART</t>
  </si>
  <si>
    <t>615.253.3403</t>
  </si>
  <si>
    <t>343.20-05</t>
  </si>
  <si>
    <t>Previously, non-records counted as records</t>
  </si>
  <si>
    <t>343.20-15</t>
  </si>
  <si>
    <t>JERRY HARDER</t>
  </si>
  <si>
    <t>615.532.7879</t>
  </si>
  <si>
    <t>VITAL RECORDS</t>
  </si>
  <si>
    <t>615.741.5453</t>
  </si>
  <si>
    <t>COMMUNITY HEALTH SERVICES</t>
  </si>
  <si>
    <t>AMY BALTZ</t>
  </si>
  <si>
    <t>615.253.3407</t>
  </si>
  <si>
    <t>CHS does not included</t>
  </si>
  <si>
    <t>as many sections as 2012 deptartmental</t>
  </si>
  <si>
    <t>reorganization</t>
  </si>
  <si>
    <t>UPPER CUMBERLAND REGION</t>
  </si>
  <si>
    <t>PUTNAM (Regional Office &amp; County Health Departments)</t>
  </si>
  <si>
    <t>Rebecca Sims/Jo Thurman</t>
  </si>
  <si>
    <t>931.528.7531</t>
  </si>
  <si>
    <t>EAST TENNESSEE REGION</t>
  </si>
  <si>
    <t>KNOX (Regional Office &amp; County Health Departments</t>
  </si>
  <si>
    <t>Tanya Gheen</t>
  </si>
  <si>
    <t>865.549.5369</t>
  </si>
  <si>
    <t>SOUTHEAST REGION</t>
  </si>
  <si>
    <t>HAMILTON (Regional Office and County Health Departments)</t>
  </si>
  <si>
    <t>Kathy Garner</t>
  </si>
  <si>
    <t>423.634.3124</t>
  </si>
  <si>
    <t>MID CUMBERLAND REGION</t>
  </si>
  <si>
    <t>DAVIDSON (Regional Office and County Halth Departments)</t>
  </si>
  <si>
    <t>615.650.7024</t>
  </si>
  <si>
    <t>SOUTH CENTRAL REGION</t>
  </si>
  <si>
    <t>Judy Hogan</t>
  </si>
  <si>
    <t>MAURY (Regional Office and County Health Departments)</t>
  </si>
  <si>
    <t>931.490.8344</t>
  </si>
  <si>
    <t>NORTHEAST REGION</t>
  </si>
  <si>
    <t>WASHINGTON (Regional Office and County Halth Departments)</t>
  </si>
  <si>
    <t>Michelle Fletcher</t>
  </si>
  <si>
    <t>423.979.4632</t>
  </si>
  <si>
    <t>WEST TENNESSE REGION</t>
  </si>
  <si>
    <t>Christie Morris</t>
  </si>
  <si>
    <t>731.421.6700</t>
  </si>
  <si>
    <t>MADISON (Regional Office only)</t>
  </si>
  <si>
    <t>WEST TENNESSE REGIONAL OFFICE JACKSON</t>
  </si>
  <si>
    <t>COUNTY HEALTH DEPARTMENTS</t>
  </si>
  <si>
    <t>WEST TN REGIONAL OFFICE UNION CITY</t>
  </si>
  <si>
    <t>OBION (Regional Office only)</t>
  </si>
  <si>
    <t>Debra white</t>
  </si>
  <si>
    <t>731.884.2645</t>
  </si>
  <si>
    <t>COMMISSIONER'S OFFICE</t>
  </si>
  <si>
    <t>GWENE L. WEARY</t>
  </si>
  <si>
    <t>615.741.6823</t>
  </si>
  <si>
    <t xml:space="preserve">Transferred files to </t>
  </si>
  <si>
    <t>Audit/Compliance</t>
  </si>
  <si>
    <t>EMERGENCY MEDICAL SERVICES</t>
  </si>
  <si>
    <t>615.741.4427</t>
  </si>
  <si>
    <t>SHERRY STANLEY</t>
  </si>
  <si>
    <t>Imaging</t>
  </si>
  <si>
    <t>HEALTH CARE FACILITIES (ALL OFFICES)</t>
  </si>
  <si>
    <t>DAVIDSON-KNOX-MADISON</t>
  </si>
  <si>
    <t>CAROL MACE</t>
  </si>
  <si>
    <t>615.741.7461</t>
  </si>
  <si>
    <t>Scanned to RBS or PC</t>
  </si>
  <si>
    <t>INFORMATION TECHNOLOGY SERVICES</t>
  </si>
  <si>
    <t>CAROLE SUMNER</t>
  </si>
  <si>
    <t>615.532.3327</t>
  </si>
  <si>
    <t>Tranferred to CD</t>
  </si>
  <si>
    <t>Iron Mountain, 6005 Dana Way, antioch, TN 37013</t>
  </si>
  <si>
    <t>TAPES</t>
  </si>
  <si>
    <t>LABORATORY SERVICES</t>
  </si>
  <si>
    <t>SYLVIA BRYANT</t>
  </si>
  <si>
    <t>615.262.6308</t>
  </si>
  <si>
    <t>FAMILY HEALTH &amp; WELLNESS</t>
  </si>
  <si>
    <t>ELIZABETH WILLIAMSON</t>
  </si>
  <si>
    <t>615.532.7768</t>
  </si>
  <si>
    <t>DIABETES PREVENTION &amp; HEALTH IMPROVEMENT</t>
  </si>
  <si>
    <t>615.532.8192</t>
  </si>
  <si>
    <t>NUTRITION</t>
  </si>
  <si>
    <t>JANICE WILLIAMS</t>
  </si>
  <si>
    <t>615.741.7218</t>
  </si>
  <si>
    <t>615.532.8490</t>
  </si>
  <si>
    <t>ALL</t>
  </si>
  <si>
    <t>MARIAN MAXWELL</t>
  </si>
  <si>
    <t>SUMMARY</t>
  </si>
  <si>
    <t>DISPARITY ELIMINATION - MINORITY HEALTH</t>
  </si>
  <si>
    <t>RAY HARRELL-LESIA WALKER</t>
  </si>
  <si>
    <t>615.741.9443</t>
  </si>
  <si>
    <t>Previously BAS</t>
  </si>
  <si>
    <t>Transfer Title VI to Audit</t>
  </si>
  <si>
    <t>DONNA HURST</t>
  </si>
  <si>
    <t>615.741.3111</t>
  </si>
  <si>
    <t>CHIEF MEDICAL EXAMINER</t>
  </si>
  <si>
    <t>FHW BREAST &amp; CERVICAL CANCER</t>
  </si>
  <si>
    <t>Paulette Cowan</t>
  </si>
  <si>
    <t>includes adding GEH</t>
  </si>
  <si>
    <t>Janice Williams</t>
  </si>
  <si>
    <t>Includes Employee Hlth Clinic</t>
  </si>
  <si>
    <t>OGC-Metro Ctr</t>
  </si>
  <si>
    <t>OGC-Cordell Hull Building</t>
  </si>
  <si>
    <t>Sarah Yusuf</t>
  </si>
  <si>
    <t>Relocated 2011 not included in RHR then</t>
  </si>
  <si>
    <t>HEALTH RELATED BOARD (PROFESSIONALS)</t>
  </si>
  <si>
    <t>SHIRLEY HARRIS</t>
  </si>
  <si>
    <t>615.532.7155</t>
  </si>
  <si>
    <t>See CHS Notes</t>
  </si>
  <si>
    <t>EMPLOYEE HEALTH CLINIC</t>
  </si>
  <si>
    <t>See included in CHS (45)</t>
  </si>
  <si>
    <t>Transferring to Gen Services</t>
  </si>
  <si>
    <t>GENERAL ENVIRONMENTAL HEALTH</t>
  </si>
  <si>
    <t>included in CEDS (49)</t>
  </si>
</sst>
</file>

<file path=xl/styles.xml><?xml version="1.0" encoding="utf-8"?>
<styleSheet xmlns="http://schemas.openxmlformats.org/spreadsheetml/2006/main">
  <numFmts count="1">
    <numFmt numFmtId="164" formatCode="[&lt;=9999999]###\-####;\(###\)\ ###\-####"/>
  </numFmts>
  <fonts count="9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0"/>
      <name val="Webdings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4" fillId="0" borderId="0" xfId="0" applyFont="1"/>
    <xf numFmtId="0" fontId="4" fillId="2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0" fontId="4" fillId="0" borderId="1" xfId="0" applyFont="1" applyBorder="1"/>
    <xf numFmtId="0" fontId="4" fillId="0" borderId="0" xfId="0" applyFont="1" applyBorder="1"/>
    <xf numFmtId="164" fontId="4" fillId="2" borderId="1" xfId="0" applyNumberFormat="1" applyFont="1" applyFill="1" applyBorder="1" applyProtection="1">
      <protection locked="0"/>
    </xf>
    <xf numFmtId="0" fontId="5" fillId="0" borderId="0" xfId="0" applyFont="1" applyBorder="1"/>
    <xf numFmtId="3" fontId="4" fillId="2" borderId="1" xfId="0" applyNumberFormat="1" applyFont="1" applyFill="1" applyBorder="1" applyProtection="1">
      <protection locked="0"/>
    </xf>
    <xf numFmtId="0" fontId="4" fillId="0" borderId="0" xfId="0" applyFont="1" applyAlignment="1">
      <alignment horizontal="left"/>
    </xf>
    <xf numFmtId="0" fontId="4" fillId="2" borderId="2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1" xfId="0" applyFill="1" applyBorder="1" applyProtection="1">
      <protection locked="0"/>
    </xf>
    <xf numFmtId="3" fontId="6" fillId="0" borderId="3" xfId="0" applyNumberFormat="1" applyFont="1" applyBorder="1" applyProtection="1">
      <protection hidden="1"/>
    </xf>
    <xf numFmtId="0" fontId="5" fillId="0" borderId="0" xfId="0" applyFont="1"/>
    <xf numFmtId="0" fontId="7" fillId="0" borderId="0" xfId="0" applyFont="1" applyBorder="1"/>
    <xf numFmtId="0" fontId="4" fillId="0" borderId="0" xfId="0" applyFont="1" applyAlignment="1">
      <alignment horizontal="center"/>
    </xf>
    <xf numFmtId="3" fontId="4" fillId="0" borderId="1" xfId="0" applyNumberFormat="1" applyFont="1" applyFill="1" applyBorder="1" applyProtection="1"/>
    <xf numFmtId="3" fontId="4" fillId="0" borderId="1" xfId="0" applyNumberFormat="1" applyFont="1" applyBorder="1" applyProtection="1">
      <protection hidden="1"/>
    </xf>
    <xf numFmtId="3" fontId="4" fillId="0" borderId="1" xfId="0" applyNumberFormat="1" applyFont="1" applyBorder="1"/>
    <xf numFmtId="3" fontId="4" fillId="0" borderId="0" xfId="0" applyNumberFormat="1" applyFont="1"/>
    <xf numFmtId="3" fontId="7" fillId="2" borderId="1" xfId="0" applyNumberFormat="1" applyFont="1" applyFill="1" applyBorder="1" applyProtection="1">
      <protection locked="0"/>
    </xf>
    <xf numFmtId="0" fontId="0" fillId="0" borderId="3" xfId="0" applyBorder="1"/>
    <xf numFmtId="0" fontId="4" fillId="0" borderId="3" xfId="0" applyFont="1" applyBorder="1"/>
    <xf numFmtId="0" fontId="8" fillId="2" borderId="4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2" borderId="1" xfId="0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1" xfId="0" applyNumberFormat="1" applyFont="1" applyFill="1" applyBorder="1" applyProtection="1">
      <protection locked="0"/>
    </xf>
    <xf numFmtId="0" fontId="4" fillId="3" borderId="0" xfId="0" applyFont="1" applyFill="1"/>
    <xf numFmtId="0" fontId="3" fillId="0" borderId="0" xfId="1" applyAlignment="1" applyProtection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abSelected="1" topLeftCell="A7" zoomScale="70" zoomScaleNormal="70" workbookViewId="0">
      <selection activeCell="K30" sqref="K30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 t="s">
        <v>165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165</v>
      </c>
      <c r="E15" s="1"/>
      <c r="F15" s="1"/>
      <c r="G15" s="1"/>
      <c r="H15" s="1"/>
      <c r="I15" s="1" t="s">
        <v>9</v>
      </c>
      <c r="J15" s="3" t="s">
        <v>163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164</v>
      </c>
      <c r="F17" s="1"/>
      <c r="G17" s="1"/>
      <c r="H17" s="1"/>
      <c r="I17" s="1" t="s">
        <v>11</v>
      </c>
      <c r="J17" s="6" t="s">
        <v>91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f>SUM('AUDIT (01) :GS-0704 Blank'!K20)</f>
        <v>50249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8">
        <f>SUM('AUDIT (01) :GS-0704 Blank'!K22)</f>
        <v>9776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8">
        <f>SUM('AUDIT (01) :GS-0704 Blank'!K24)</f>
        <v>3296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8">
        <f>SUM('AUDIT (01) :GS-0704 Blank'!K27)</f>
        <v>147</v>
      </c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8">
        <f>SUM('AUDIT (01) :GS-0704 Blank'!K28)</f>
        <v>105</v>
      </c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8">
        <f>SUM('AUDIT (01) :GS-0704 Blank'!K29)</f>
        <v>257</v>
      </c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8">
        <f>SUM('AUDIT (01) :GS-0704 Blank'!K30)</f>
        <v>0</v>
      </c>
      <c r="L30" s="9"/>
    </row>
    <row r="31" spans="2:12" ht="14.25">
      <c r="C31" s="1"/>
      <c r="D31" s="1"/>
      <c r="E31" s="1"/>
      <c r="F31" s="10"/>
      <c r="G31" s="10"/>
      <c r="H31" s="10"/>
      <c r="I31" s="10"/>
      <c r="K31" s="35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56220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49712</v>
      </c>
      <c r="G37" s="1"/>
      <c r="H37" s="8">
        <f>SUM('AUDIT (01) :GS-0704 Blank'!H37)</f>
        <v>6508</v>
      </c>
      <c r="I37" s="1"/>
      <c r="K37" s="20">
        <f>F37+H37</f>
        <v>56220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>
        <f>SUM('AUDIT (01) :GS-0704 Blank'!F39)</f>
        <v>43</v>
      </c>
      <c r="G39" s="1"/>
      <c r="H39" s="8">
        <f>SUM('AUDIT (01) :GS-0704 Blank'!H39)</f>
        <v>58</v>
      </c>
      <c r="I39" s="1"/>
      <c r="K39" s="20">
        <f>F39+H39</f>
        <v>101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f>SUM('AUDIT (01) :GS-0704 Blank'!F41)</f>
        <v>2940</v>
      </c>
      <c r="G41" s="1"/>
      <c r="H41" s="8">
        <f>SUM('AUDIT (01) :GS-0704 Blank'!H41)</f>
        <v>214</v>
      </c>
      <c r="I41" s="1"/>
      <c r="K41" s="20">
        <f>F41+H41</f>
        <v>3154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>
        <f>SUM('AUDIT (01) :GS-0704 Blank'!F43)</f>
        <v>0</v>
      </c>
      <c r="G43" s="1"/>
      <c r="H43" s="8">
        <f>SUM('AUDIT (01) :GS-0704 Blank'!H43)</f>
        <v>5018</v>
      </c>
      <c r="I43" s="1"/>
      <c r="K43" s="20">
        <f>F43+H43</f>
        <v>5018</v>
      </c>
      <c r="L43" s="9" t="s">
        <v>38</v>
      </c>
    </row>
    <row r="44" spans="2:12" ht="14.25">
      <c r="C44" s="1" t="s">
        <v>0</v>
      </c>
      <c r="D44" s="1"/>
      <c r="E44" s="1"/>
      <c r="F44" s="8">
        <f>SUM('AUDIT (01) :GS-0704 Blank'!F44)</f>
        <v>0</v>
      </c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>
        <f>SUM('AUDIT (01) :GS-0704 Blank'!F45)</f>
        <v>211</v>
      </c>
      <c r="G45" s="1"/>
      <c r="H45" s="8">
        <f>SUM('AUDIT (01) :GS-0704 Blank'!H45)</f>
        <v>300</v>
      </c>
      <c r="I45" s="1"/>
      <c r="K45" s="20">
        <f>F45+H45</f>
        <v>511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>
        <f>SUM('AUDIT (01) :GS-0704 Blank'!F47)</f>
        <v>19628</v>
      </c>
      <c r="G47" s="1"/>
      <c r="H47" s="8">
        <f>SUM('AUDIT (01) :GS-0704 Blank'!H47)</f>
        <v>2500</v>
      </c>
      <c r="I47" s="1"/>
      <c r="K47" s="20">
        <f>F47+H47</f>
        <v>22128</v>
      </c>
      <c r="L47" s="9" t="s">
        <v>43</v>
      </c>
    </row>
    <row r="48" spans="2:12" ht="14.25">
      <c r="C48" s="1"/>
      <c r="D48" s="1"/>
      <c r="E48" s="1"/>
      <c r="F48" s="8">
        <f>SUM('AUDIT (01) :GS-0704 Blank'!F48)</f>
        <v>0</v>
      </c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>
        <f>SUM('AUDIT (01) :GS-0704 Blank'!K51)</f>
        <v>0</v>
      </c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>
        <f>SUM('AUDIT (01) :GS-0704 Blank'!K53)</f>
        <v>0</v>
      </c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>
        <f>SUM('AUDIT (01) :GS-0704 Blank'!K55)</f>
        <v>0</v>
      </c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/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 t="s">
        <v>149</v>
      </c>
      <c r="C67" s="4"/>
      <c r="D67" s="4"/>
      <c r="E67" s="4"/>
      <c r="F67" s="4"/>
      <c r="G67" s="4"/>
      <c r="H67" s="1"/>
      <c r="I67" s="3" t="s">
        <v>150</v>
      </c>
      <c r="J67" s="1"/>
      <c r="K67" s="8">
        <v>30</v>
      </c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34" zoomScale="75" workbookViewId="0">
      <selection activeCell="B67" sqref="B67:K67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343.04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145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146</v>
      </c>
      <c r="F17" s="1"/>
      <c r="G17" s="1"/>
      <c r="H17" s="1"/>
      <c r="I17" s="1" t="s">
        <v>11</v>
      </c>
      <c r="J17" s="6" t="s">
        <v>147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218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8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4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 t="s">
        <v>148</v>
      </c>
      <c r="H29" s="11"/>
      <c r="I29" s="12"/>
      <c r="J29" s="1" t="s">
        <v>19</v>
      </c>
      <c r="K29" s="10">
        <v>4</v>
      </c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218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177</v>
      </c>
      <c r="G37" s="1"/>
      <c r="H37" s="8">
        <v>41</v>
      </c>
      <c r="I37" s="1"/>
      <c r="K37" s="19">
        <f>K32</f>
        <v>218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v>3</v>
      </c>
      <c r="G41" s="1"/>
      <c r="H41" s="8">
        <v>8</v>
      </c>
      <c r="I41" s="1"/>
      <c r="K41" s="20">
        <f>F41+H41</f>
        <v>11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5" thickBot="1">
      <c r="C61" s="1"/>
      <c r="D61" s="1"/>
      <c r="E61" s="1"/>
      <c r="F61" s="1"/>
      <c r="G61" s="1"/>
      <c r="H61" s="1"/>
      <c r="I61" s="26" t="s">
        <v>70</v>
      </c>
      <c r="J61" s="9" t="s">
        <v>54</v>
      </c>
      <c r="K61" s="26"/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 t="s">
        <v>149</v>
      </c>
      <c r="C67" s="4"/>
      <c r="D67" s="4"/>
      <c r="E67" s="4"/>
      <c r="F67" s="4"/>
      <c r="G67" s="4"/>
      <c r="H67" s="1"/>
      <c r="I67" s="3" t="s">
        <v>150</v>
      </c>
      <c r="J67" s="1"/>
      <c r="K67" s="8">
        <v>30</v>
      </c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0" zoomScale="75" workbookViewId="0">
      <selection activeCell="N43" sqref="N43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343.05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140</v>
      </c>
      <c r="E15" s="1"/>
      <c r="F15" s="1"/>
      <c r="G15" s="1"/>
      <c r="H15" s="1"/>
      <c r="I15" s="1" t="s">
        <v>9</v>
      </c>
      <c r="J15" s="3" t="s">
        <v>141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142</v>
      </c>
      <c r="F17" s="1"/>
      <c r="G17" s="1"/>
      <c r="H17" s="1"/>
      <c r="I17" s="1" t="s">
        <v>11</v>
      </c>
      <c r="J17" s="6" t="s">
        <v>143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1539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649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371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 t="s">
        <v>144</v>
      </c>
      <c r="H29" s="11"/>
      <c r="I29" s="12"/>
      <c r="J29" s="1" t="s">
        <v>19</v>
      </c>
      <c r="K29" s="10">
        <v>56</v>
      </c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1761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1761</v>
      </c>
      <c r="G37" s="1"/>
      <c r="H37" s="8"/>
      <c r="I37" s="1"/>
      <c r="K37" s="19">
        <f>K32</f>
        <v>1761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v>2529</v>
      </c>
      <c r="G41" s="1"/>
      <c r="H41" s="8"/>
      <c r="I41" s="1"/>
      <c r="K41" s="20">
        <f>F41+H41</f>
        <v>2529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0" zoomScale="75" workbookViewId="0">
      <selection activeCell="N43" sqref="N43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343.07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136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138</v>
      </c>
      <c r="F17" s="1"/>
      <c r="G17" s="1"/>
      <c r="H17" s="1"/>
      <c r="I17" s="1" t="s">
        <v>11</v>
      </c>
      <c r="J17" s="6" t="s">
        <v>137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212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21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17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 t="s">
        <v>139</v>
      </c>
      <c r="H29" s="11"/>
      <c r="I29" s="12"/>
      <c r="J29" s="1" t="s">
        <v>19</v>
      </c>
      <c r="K29" s="10">
        <v>21</v>
      </c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195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113</v>
      </c>
      <c r="G37" s="1"/>
      <c r="H37" s="8">
        <v>82</v>
      </c>
      <c r="I37" s="1"/>
      <c r="K37" s="19">
        <f>K32</f>
        <v>195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7" zoomScale="75" workbookViewId="0">
      <selection activeCell="M50" sqref="M50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343.05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183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184</v>
      </c>
      <c r="F17" s="1"/>
      <c r="G17" s="1"/>
      <c r="H17" s="1"/>
      <c r="I17" s="1" t="s">
        <v>11</v>
      </c>
      <c r="J17" s="6" t="s">
        <v>185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287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147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434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434</v>
      </c>
      <c r="G37" s="1"/>
      <c r="H37" s="8"/>
      <c r="I37" s="1"/>
      <c r="K37" s="19">
        <f>K32</f>
        <v>434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2" zoomScale="75" workbookViewId="0">
      <selection activeCell="H46" sqref="H46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343.08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151</v>
      </c>
      <c r="E15" s="1"/>
      <c r="F15" s="1"/>
      <c r="G15" s="1"/>
      <c r="H15" s="1"/>
      <c r="I15" s="1" t="s">
        <v>9</v>
      </c>
      <c r="J15" s="3" t="s">
        <v>141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152</v>
      </c>
      <c r="F17" s="1"/>
      <c r="G17" s="1"/>
      <c r="H17" s="1"/>
      <c r="I17" s="1" t="s">
        <v>11</v>
      </c>
      <c r="J17" s="6" t="s">
        <v>153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1051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106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97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1060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880</v>
      </c>
      <c r="G37" s="1"/>
      <c r="H37" s="8">
        <v>180</v>
      </c>
      <c r="I37" s="1"/>
      <c r="K37" s="19">
        <f>K32</f>
        <v>1060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v>106</v>
      </c>
      <c r="G41" s="1"/>
      <c r="H41" s="8">
        <v>5</v>
      </c>
      <c r="I41" s="1"/>
      <c r="K41" s="20">
        <f>F41+H41</f>
        <v>111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>
        <v>18</v>
      </c>
      <c r="I43" s="1"/>
      <c r="K43" s="20">
        <f>F43+H43</f>
        <v>18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3" zoomScale="75" workbookViewId="0">
      <selection activeCell="F30" sqref="F30:J30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 t="s">
        <v>85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80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83</v>
      </c>
      <c r="F17" s="1"/>
      <c r="G17" s="1"/>
      <c r="H17" s="1"/>
      <c r="I17" s="1" t="s">
        <v>11</v>
      </c>
      <c r="J17" s="6" t="s">
        <v>84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60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3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40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11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23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23</v>
      </c>
      <c r="G37" s="1"/>
      <c r="H37" s="8"/>
      <c r="I37" s="1"/>
      <c r="K37" s="19">
        <f>K32</f>
        <v>23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3" zoomScale="75" workbookViewId="0">
      <selection activeCell="D15" sqref="D15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 t="s">
        <v>85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80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81</v>
      </c>
      <c r="F17" s="1"/>
      <c r="G17" s="1"/>
      <c r="H17" s="1"/>
      <c r="I17" s="1" t="s">
        <v>11</v>
      </c>
      <c r="J17" s="6" t="s">
        <v>82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80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6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18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11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68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62</v>
      </c>
      <c r="G37" s="1"/>
      <c r="H37" s="8">
        <v>6</v>
      </c>
      <c r="I37" s="1"/>
      <c r="K37" s="19">
        <f>K32</f>
        <v>68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0" zoomScale="75" workbookViewId="0">
      <selection activeCell="K30" sqref="K30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 t="s">
        <v>85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80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81</v>
      </c>
      <c r="F17" s="1"/>
      <c r="G17" s="1"/>
      <c r="H17" s="1"/>
      <c r="I17" s="1" t="s">
        <v>11</v>
      </c>
      <c r="J17" s="6" t="s">
        <v>82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160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10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43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11" t="s">
        <v>86</v>
      </c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127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127</v>
      </c>
      <c r="G37" s="1"/>
      <c r="H37" s="8"/>
      <c r="I37" s="1"/>
      <c r="K37" s="19">
        <f>K32</f>
        <v>127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31" zoomScale="75" workbookViewId="0">
      <selection activeCell="A88" sqref="A88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 t="s">
        <v>87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80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88</v>
      </c>
      <c r="F17" s="1"/>
      <c r="G17" s="1"/>
      <c r="H17" s="1"/>
      <c r="I17" s="1" t="s">
        <v>11</v>
      </c>
      <c r="J17" s="6" t="s">
        <v>89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313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11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4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11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320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20</v>
      </c>
      <c r="G37" s="1"/>
      <c r="H37" s="8">
        <v>300</v>
      </c>
      <c r="I37" s="1"/>
      <c r="K37" s="19">
        <f>K32</f>
        <v>320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>
        <v>200</v>
      </c>
      <c r="I41" s="1"/>
      <c r="K41" s="20">
        <f>F41+H41</f>
        <v>200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>
        <v>5000</v>
      </c>
      <c r="I43" s="1"/>
      <c r="K43" s="20">
        <f>F43+H43</f>
        <v>5000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zoomScale="75" workbookViewId="0">
      <selection activeCell="S50" sqref="S50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 t="s">
        <v>87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90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81</v>
      </c>
      <c r="F17" s="1"/>
      <c r="G17" s="1"/>
      <c r="H17" s="1"/>
      <c r="I17" s="1" t="s">
        <v>11</v>
      </c>
      <c r="J17" s="6" t="s">
        <v>91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10340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450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4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>
        <v>105</v>
      </c>
      <c r="L28" s="9" t="s">
        <v>17</v>
      </c>
    </row>
    <row r="29" spans="2:12" ht="14.25">
      <c r="C29" s="1"/>
      <c r="D29" s="1" t="s">
        <v>24</v>
      </c>
      <c r="E29" s="1"/>
      <c r="F29" s="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11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10681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10681</v>
      </c>
      <c r="G37" s="1"/>
      <c r="H37" s="8"/>
      <c r="I37" s="1"/>
      <c r="K37" s="19">
        <f>K32</f>
        <v>10681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>
        <v>300</v>
      </c>
      <c r="I45" s="1"/>
      <c r="K45" s="20">
        <f>F45+H45</f>
        <v>300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>
        <v>2500</v>
      </c>
      <c r="I47" s="1"/>
      <c r="K47" s="20">
        <f>F47+H47</f>
        <v>2500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8" zoomScale="75" workbookViewId="0">
      <selection activeCell="K21" sqref="K21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343.01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76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77</v>
      </c>
      <c r="F17" s="1"/>
      <c r="G17" s="1"/>
      <c r="H17" s="1"/>
      <c r="I17" s="1" t="s">
        <v>11</v>
      </c>
      <c r="J17" s="6">
        <v>615741.17330000002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390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23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291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122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122</v>
      </c>
      <c r="G37" s="1"/>
      <c r="H37" s="8"/>
      <c r="I37" s="1"/>
      <c r="K37" s="19">
        <f>K32</f>
        <v>122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zoomScale="75" workbookViewId="0">
      <selection activeCell="H52" sqref="H52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343.45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92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93</v>
      </c>
      <c r="F17" s="1"/>
      <c r="G17" s="1"/>
      <c r="H17" s="1"/>
      <c r="I17" s="1" t="s">
        <v>11</v>
      </c>
      <c r="J17" s="6" t="s">
        <v>94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638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 t="s">
        <v>178</v>
      </c>
      <c r="H22" s="1"/>
      <c r="J22" s="1" t="s">
        <v>16</v>
      </c>
      <c r="K22" s="3">
        <v>66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 t="s">
        <v>95</v>
      </c>
      <c r="H29" s="11"/>
      <c r="I29" s="12"/>
      <c r="J29" s="1" t="s">
        <v>19</v>
      </c>
      <c r="K29" s="10">
        <v>21</v>
      </c>
      <c r="L29" s="9" t="s">
        <v>17</v>
      </c>
    </row>
    <row r="30" spans="2:12" ht="14.25">
      <c r="C30" s="1"/>
      <c r="D30" s="1"/>
      <c r="E30" s="1"/>
      <c r="F30" s="3" t="s">
        <v>96</v>
      </c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 t="s">
        <v>97</v>
      </c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683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683</v>
      </c>
      <c r="G37" s="1"/>
      <c r="H37" s="8"/>
      <c r="I37" s="1"/>
      <c r="K37" s="19">
        <f>K32</f>
        <v>683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zoomScale="75" workbookViewId="0">
      <selection activeCell="H52" sqref="H52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343.45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92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93</v>
      </c>
      <c r="F17" s="1"/>
      <c r="G17" s="1"/>
      <c r="H17" s="1"/>
      <c r="I17" s="1" t="s">
        <v>11</v>
      </c>
      <c r="J17" s="6" t="s">
        <v>94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638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 t="s">
        <v>178</v>
      </c>
      <c r="H22" s="1"/>
      <c r="J22" s="1" t="s">
        <v>16</v>
      </c>
      <c r="K22" s="3">
        <v>66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 t="s">
        <v>95</v>
      </c>
      <c r="H29" s="11"/>
      <c r="I29" s="12"/>
      <c r="J29" s="1" t="s">
        <v>19</v>
      </c>
      <c r="K29" s="10">
        <v>21</v>
      </c>
      <c r="L29" s="9" t="s">
        <v>17</v>
      </c>
    </row>
    <row r="30" spans="2:12" ht="14.25">
      <c r="C30" s="1"/>
      <c r="D30" s="1"/>
      <c r="E30" s="1"/>
      <c r="F30" s="3" t="s">
        <v>96</v>
      </c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 t="s">
        <v>97</v>
      </c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683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683</v>
      </c>
      <c r="G37" s="1"/>
      <c r="H37" s="8"/>
      <c r="I37" s="1"/>
      <c r="K37" s="19">
        <f>K32</f>
        <v>683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7" zoomScale="75" workbookViewId="0">
      <selection activeCell="H49" sqref="H49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343.47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187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/>
      <c r="F17" s="1"/>
      <c r="G17" s="1"/>
      <c r="H17" s="1"/>
      <c r="I17" s="1" t="s">
        <v>11</v>
      </c>
      <c r="J17" s="6"/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66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/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2" t="s">
        <v>188</v>
      </c>
      <c r="H29" s="11"/>
      <c r="J29" s="1" t="s">
        <v>19</v>
      </c>
      <c r="K29" s="10">
        <v>66</v>
      </c>
      <c r="L29" s="9" t="s">
        <v>17</v>
      </c>
    </row>
    <row r="30" spans="2:12" ht="14.25">
      <c r="C30" s="1"/>
      <c r="D30" s="1"/>
      <c r="E30" s="1"/>
      <c r="F30" s="3"/>
      <c r="G30" s="3" t="s">
        <v>189</v>
      </c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0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0</v>
      </c>
      <c r="G37" s="1"/>
      <c r="H37" s="8"/>
      <c r="I37" s="1"/>
      <c r="K37" s="19">
        <f>K32</f>
        <v>0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7" zoomScale="75" workbookViewId="0">
      <selection activeCell="G41" sqref="G41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343.47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154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155</v>
      </c>
      <c r="F17" s="1"/>
      <c r="G17" s="1"/>
      <c r="H17" s="1"/>
      <c r="I17" s="1" t="s">
        <v>11</v>
      </c>
      <c r="J17" s="6" t="s">
        <v>156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504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77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285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296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296</v>
      </c>
      <c r="G37" s="1"/>
      <c r="H37" s="8"/>
      <c r="I37" s="1"/>
      <c r="K37" s="19">
        <f>K32</f>
        <v>296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v>49</v>
      </c>
      <c r="G41" s="1"/>
      <c r="H41" s="8"/>
      <c r="I41" s="1"/>
      <c r="K41" s="20">
        <f>F41+H41</f>
        <v>49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4" zoomScale="75" workbookViewId="0">
      <selection activeCell="H54" sqref="H54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343.49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78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79</v>
      </c>
      <c r="F17" s="1"/>
      <c r="G17" s="1"/>
      <c r="H17" s="1"/>
      <c r="I17" s="1" t="s">
        <v>11</v>
      </c>
      <c r="J17" s="6" t="s">
        <v>162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475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 t="s">
        <v>176</v>
      </c>
      <c r="H22" s="1"/>
      <c r="J22" s="1" t="s">
        <v>16</v>
      </c>
      <c r="K22" s="3">
        <v>67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542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542</v>
      </c>
      <c r="G37" s="1"/>
      <c r="H37" s="8"/>
      <c r="I37" s="1"/>
      <c r="K37" s="19">
        <f>K32</f>
        <v>542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" zoomScale="75" workbookViewId="0">
      <selection activeCell="K30" sqref="K30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343.39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190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79</v>
      </c>
      <c r="F17" s="1"/>
      <c r="G17" s="1"/>
      <c r="H17" s="1"/>
      <c r="I17" s="1" t="s">
        <v>11</v>
      </c>
      <c r="J17" s="6" t="s">
        <v>162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57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H22" s="1"/>
      <c r="J22" s="1" t="s">
        <v>16</v>
      </c>
      <c r="K22" s="3"/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36" t="s">
        <v>191</v>
      </c>
      <c r="H29" s="11"/>
      <c r="I29" s="12"/>
      <c r="J29" s="1" t="s">
        <v>19</v>
      </c>
      <c r="K29" s="10">
        <v>57</v>
      </c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0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0</v>
      </c>
      <c r="G37" s="1"/>
      <c r="H37" s="8"/>
      <c r="I37" s="1"/>
      <c r="K37" s="19">
        <f>K32</f>
        <v>0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2" zoomScale="75" workbookViewId="0">
      <selection activeCell="K26" sqref="K26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343.47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174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155</v>
      </c>
      <c r="F17" s="1"/>
      <c r="G17" s="1"/>
      <c r="H17" s="1"/>
      <c r="I17" s="1" t="s">
        <v>11</v>
      </c>
      <c r="J17" s="6" t="s">
        <v>156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18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30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29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19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19</v>
      </c>
      <c r="G37" s="1"/>
      <c r="H37" s="8"/>
      <c r="I37" s="1"/>
      <c r="K37" s="19">
        <f>K32</f>
        <v>19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v>49</v>
      </c>
      <c r="G41" s="1"/>
      <c r="H41" s="8"/>
      <c r="I41" s="1"/>
      <c r="K41" s="20">
        <f>F41+H41</f>
        <v>49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7" zoomScale="75" workbookViewId="0">
      <selection activeCell="O47" sqref="O47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343.51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157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177</v>
      </c>
      <c r="F17" s="1"/>
      <c r="G17" s="1"/>
      <c r="H17" s="1"/>
      <c r="I17" s="1" t="s">
        <v>11</v>
      </c>
      <c r="J17" s="6" t="s">
        <v>158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30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2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32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32</v>
      </c>
      <c r="G37" s="1"/>
      <c r="H37" s="8"/>
      <c r="I37" s="1"/>
      <c r="K37" s="19">
        <f>K32</f>
        <v>32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4" zoomScale="75" workbookViewId="0">
      <selection activeCell="K32" sqref="K32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343.53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159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160</v>
      </c>
      <c r="F17" s="1"/>
      <c r="G17" s="1"/>
      <c r="H17" s="1"/>
      <c r="I17" s="1" t="s">
        <v>11</v>
      </c>
      <c r="J17" s="6" t="s">
        <v>161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317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/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6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311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311</v>
      </c>
      <c r="G37" s="1"/>
      <c r="H37" s="8"/>
      <c r="I37" s="1"/>
      <c r="K37" s="19">
        <f>K32</f>
        <v>311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zoomScale="75" workbookViewId="0">
      <selection activeCell="K14" sqref="K14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343.6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98</v>
      </c>
      <c r="E15" s="1"/>
      <c r="F15" s="1"/>
      <c r="G15" s="1"/>
      <c r="H15" s="1"/>
      <c r="I15" s="1" t="s">
        <v>9</v>
      </c>
      <c r="J15" s="3" t="s">
        <v>99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100</v>
      </c>
      <c r="F17" s="1"/>
      <c r="G17" s="1"/>
      <c r="H17" s="1"/>
      <c r="I17" s="1" t="s">
        <v>11</v>
      </c>
      <c r="J17" s="6" t="s">
        <v>101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3150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321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323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3148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3148</v>
      </c>
      <c r="G37" s="1"/>
      <c r="H37" s="8"/>
      <c r="I37" s="1"/>
      <c r="K37" s="19">
        <f>K32</f>
        <v>3148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31" zoomScale="75" workbookViewId="0">
      <selection activeCell="I30" sqref="I30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343.01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131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132</v>
      </c>
      <c r="F17" s="1"/>
      <c r="G17" s="1"/>
      <c r="H17" s="1"/>
      <c r="I17" s="1" t="s">
        <v>11</v>
      </c>
      <c r="J17" s="6" t="s">
        <v>133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120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24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27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 t="s">
        <v>134</v>
      </c>
      <c r="H29" s="11"/>
      <c r="I29" s="12"/>
      <c r="J29" s="1" t="s">
        <v>19</v>
      </c>
      <c r="K29" s="10">
        <v>4</v>
      </c>
      <c r="L29" s="9" t="s">
        <v>17</v>
      </c>
    </row>
    <row r="30" spans="2:12" ht="14.25">
      <c r="C30" s="1"/>
      <c r="D30" s="1"/>
      <c r="E30" s="1"/>
      <c r="F30" s="3"/>
      <c r="G30" s="3" t="s">
        <v>135</v>
      </c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113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113</v>
      </c>
      <c r="G37" s="1"/>
      <c r="H37" s="8"/>
      <c r="I37" s="1"/>
      <c r="K37" s="19">
        <f>K32</f>
        <v>113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0" zoomScale="75" workbookViewId="0">
      <selection activeCell="K14" sqref="K14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343.6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102</v>
      </c>
      <c r="E15" s="1"/>
      <c r="F15" s="1"/>
      <c r="G15" s="1"/>
      <c r="H15" s="1"/>
      <c r="I15" s="1" t="s">
        <v>9</v>
      </c>
      <c r="J15" s="3" t="s">
        <v>103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104</v>
      </c>
      <c r="F17" s="1"/>
      <c r="G17" s="1"/>
      <c r="H17" s="1"/>
      <c r="I17" s="1" t="s">
        <v>11</v>
      </c>
      <c r="J17" s="6" t="s">
        <v>105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7982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529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682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7829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4708</v>
      </c>
      <c r="G37" s="1"/>
      <c r="H37" s="8">
        <v>3121</v>
      </c>
      <c r="I37" s="1"/>
      <c r="K37" s="19">
        <f>K32</f>
        <v>7829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>
        <v>15</v>
      </c>
      <c r="G39" s="1"/>
      <c r="H39" s="8">
        <v>23</v>
      </c>
      <c r="I39" s="1"/>
      <c r="K39" s="20">
        <f>F39+H39</f>
        <v>38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v>134</v>
      </c>
      <c r="G41" s="1"/>
      <c r="H41" s="8"/>
      <c r="I41" s="1"/>
      <c r="K41" s="20">
        <f>F41+H41</f>
        <v>134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>
        <v>15</v>
      </c>
      <c r="G45" s="1"/>
      <c r="H45" s="22"/>
      <c r="I45" s="1"/>
      <c r="K45" s="20">
        <f>F45+H45</f>
        <v>15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1" zoomScale="75" workbookViewId="0">
      <selection activeCell="K14" sqref="K14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343.6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106</v>
      </c>
      <c r="E15" s="1"/>
      <c r="F15" s="1"/>
      <c r="G15" s="1"/>
      <c r="H15" s="1"/>
      <c r="I15" s="1" t="s">
        <v>9</v>
      </c>
      <c r="J15" s="3" t="s">
        <v>107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108</v>
      </c>
      <c r="F17" s="1"/>
      <c r="G17" s="1"/>
      <c r="H17" s="1"/>
      <c r="I17" s="1" t="s">
        <v>11</v>
      </c>
      <c r="J17" s="6" t="s">
        <v>109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4410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97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51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4456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4456</v>
      </c>
      <c r="G37" s="1"/>
      <c r="H37" s="8"/>
      <c r="I37" s="1"/>
      <c r="K37" s="19">
        <f>K32</f>
        <v>4456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1" orientation="portrait" verticalDpi="4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0" zoomScale="75" workbookViewId="0">
      <selection activeCell="G23" sqref="G23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343.6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110</v>
      </c>
      <c r="E15" s="1"/>
      <c r="F15" s="1"/>
      <c r="G15" s="1"/>
      <c r="H15" s="1"/>
      <c r="I15" s="1" t="s">
        <v>9</v>
      </c>
      <c r="J15" s="3" t="s">
        <v>111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175</v>
      </c>
      <c r="F17" s="1"/>
      <c r="G17" s="1"/>
      <c r="H17" s="1"/>
      <c r="I17" s="1" t="s">
        <v>11</v>
      </c>
      <c r="J17" s="6" t="s">
        <v>112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625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 t="s">
        <v>186</v>
      </c>
      <c r="H22" s="1"/>
      <c r="J22" s="1" t="s">
        <v>16</v>
      </c>
      <c r="K22" s="3">
        <v>5250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10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5865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5865</v>
      </c>
      <c r="G37" s="1"/>
      <c r="H37" s="8"/>
      <c r="I37" s="1"/>
      <c r="K37" s="19">
        <f>K32</f>
        <v>5865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>
        <v>14</v>
      </c>
      <c r="G39" s="1"/>
      <c r="H39" s="8">
        <v>23</v>
      </c>
      <c r="I39" s="1"/>
      <c r="K39" s="20">
        <f>F39+H39</f>
        <v>37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v>46</v>
      </c>
      <c r="G41" s="1"/>
      <c r="H41" s="8"/>
      <c r="I41" s="1"/>
      <c r="K41" s="20">
        <f>F41+H41</f>
        <v>46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6" zoomScale="75" workbookViewId="0">
      <selection activeCell="H38" sqref="H38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343.6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113</v>
      </c>
      <c r="E15" s="1"/>
      <c r="F15" s="1"/>
      <c r="G15" s="1"/>
      <c r="H15" s="1"/>
      <c r="I15" s="1" t="s">
        <v>9</v>
      </c>
      <c r="J15" s="3" t="s">
        <v>115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114</v>
      </c>
      <c r="F17" s="1"/>
      <c r="G17" s="1"/>
      <c r="H17" s="1"/>
      <c r="I17" s="1" t="s">
        <v>11</v>
      </c>
      <c r="J17" s="6" t="s">
        <v>116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3895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649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193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4351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3508</v>
      </c>
      <c r="G37" s="1"/>
      <c r="H37" s="8">
        <v>843</v>
      </c>
      <c r="I37" s="1"/>
      <c r="K37" s="19">
        <f>K32</f>
        <v>4351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zoomScale="75" workbookViewId="0">
      <selection activeCell="J43" sqref="J43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343.6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117</v>
      </c>
      <c r="E15" s="1"/>
      <c r="F15" s="1"/>
      <c r="G15" s="1"/>
      <c r="H15" s="1"/>
      <c r="I15" s="1" t="s">
        <v>9</v>
      </c>
      <c r="J15" s="3" t="s">
        <v>118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119</v>
      </c>
      <c r="F17" s="1"/>
      <c r="G17" s="1"/>
      <c r="H17" s="1"/>
      <c r="I17" s="1" t="s">
        <v>11</v>
      </c>
      <c r="J17" s="6" t="s">
        <v>120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4592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342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319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4615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2844</v>
      </c>
      <c r="G37" s="1"/>
      <c r="H37" s="8">
        <v>1771</v>
      </c>
      <c r="I37" s="1"/>
      <c r="K37" s="19">
        <f>K32</f>
        <v>4615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>
        <v>13</v>
      </c>
      <c r="G39" s="1"/>
      <c r="H39" s="8">
        <v>12</v>
      </c>
      <c r="I39" s="1"/>
      <c r="K39" s="20">
        <f>F39+H39</f>
        <v>25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1" orientation="portrait" verticalDpi="4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7" zoomScale="75" workbookViewId="0">
      <selection activeCell="D16" sqref="D16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343.6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125</v>
      </c>
      <c r="E15" s="1"/>
      <c r="F15" s="1"/>
      <c r="G15" s="1"/>
      <c r="H15" s="1"/>
      <c r="I15" s="1" t="s">
        <v>9</v>
      </c>
      <c r="J15" s="3" t="s">
        <v>124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122</v>
      </c>
      <c r="F17" s="1"/>
      <c r="G17" s="1"/>
      <c r="H17" s="1"/>
      <c r="I17" s="1" t="s">
        <v>11</v>
      </c>
      <c r="J17" s="6" t="s">
        <v>123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127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10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5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132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132</v>
      </c>
      <c r="G37" s="1"/>
      <c r="H37" s="8"/>
      <c r="I37" s="1"/>
      <c r="K37" s="19">
        <f>K32</f>
        <v>132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0" zoomScale="75" workbookViewId="0">
      <selection activeCell="K30" sqref="K30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343.6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121</v>
      </c>
      <c r="E15" s="1"/>
      <c r="F15" s="1"/>
      <c r="G15" s="1"/>
      <c r="H15" s="1"/>
      <c r="I15" s="1" t="s">
        <v>9</v>
      </c>
      <c r="J15" s="3" t="s">
        <v>126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122</v>
      </c>
      <c r="F17" s="1"/>
      <c r="G17" s="1"/>
      <c r="H17" s="1"/>
      <c r="I17" s="1" t="s">
        <v>11</v>
      </c>
      <c r="J17" s="6" t="s">
        <v>123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4134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115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95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4154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4154</v>
      </c>
      <c r="G37" s="1"/>
      <c r="H37" s="8"/>
      <c r="I37" s="1"/>
      <c r="K37" s="19">
        <f>K32</f>
        <v>4154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7" zoomScale="75" workbookViewId="0">
      <selection activeCell="K26" sqref="K26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343.6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127</v>
      </c>
      <c r="E15" s="1"/>
      <c r="F15" s="1"/>
      <c r="G15" s="1"/>
      <c r="H15" s="1"/>
      <c r="I15" s="1" t="s">
        <v>9</v>
      </c>
      <c r="J15" s="3" t="s">
        <v>128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129</v>
      </c>
      <c r="F17" s="1"/>
      <c r="G17" s="1"/>
      <c r="H17" s="1"/>
      <c r="I17" s="1" t="s">
        <v>11</v>
      </c>
      <c r="J17" s="6" t="s">
        <v>130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344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19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32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331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331</v>
      </c>
      <c r="G37" s="1"/>
      <c r="H37" s="8"/>
      <c r="I37" s="1"/>
      <c r="K37" s="19">
        <f>K32</f>
        <v>331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zoomScale="75" workbookViewId="0">
      <selection activeCell="R51" sqref="R51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/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/>
      <c r="E15" s="1"/>
      <c r="F15" s="1"/>
      <c r="G15" s="1"/>
      <c r="H15" s="1"/>
      <c r="I15" s="1" t="s">
        <v>9</v>
      </c>
      <c r="J15" s="3"/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/>
      <c r="F17" s="1"/>
      <c r="G17" s="1"/>
      <c r="H17" s="1"/>
      <c r="I17" s="1" t="s">
        <v>11</v>
      </c>
      <c r="J17" s="6"/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/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/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0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0</v>
      </c>
      <c r="G37" s="1"/>
      <c r="H37" s="8"/>
      <c r="I37" s="1"/>
      <c r="K37" s="19">
        <f>K32</f>
        <v>0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/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8" zoomScale="75" workbookViewId="0">
      <selection activeCell="G47" sqref="G47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34301.03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73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74</v>
      </c>
      <c r="F17" s="1"/>
      <c r="G17" s="1"/>
      <c r="H17" s="1"/>
      <c r="I17" s="1" t="s">
        <v>11</v>
      </c>
      <c r="J17" s="6" t="s">
        <v>75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341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10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37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314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314</v>
      </c>
      <c r="G37" s="1"/>
      <c r="H37" s="8"/>
      <c r="I37" s="1"/>
      <c r="K37" s="19">
        <f>K32</f>
        <v>314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>
        <v>19628</v>
      </c>
      <c r="G47" s="1"/>
      <c r="H47" s="8"/>
      <c r="I47" s="1"/>
      <c r="K47" s="20">
        <f>F47+H47</f>
        <v>19628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5" zoomScale="75" workbookViewId="0">
      <selection activeCell="I55" sqref="I55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34301.199999999997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179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72</v>
      </c>
      <c r="F17" s="1"/>
      <c r="G17" s="1"/>
      <c r="H17" s="1"/>
      <c r="I17" s="1" t="s">
        <v>11</v>
      </c>
      <c r="J17" s="6" t="s">
        <v>71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979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195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141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>
        <v>147</v>
      </c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886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886</v>
      </c>
      <c r="G37" s="1"/>
      <c r="H37" s="8"/>
      <c r="I37" s="1"/>
      <c r="K37" s="19">
        <f>K32</f>
        <v>886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5" zoomScale="75" workbookViewId="0">
      <selection activeCell="S26" sqref="S26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34301.199999999997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180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181</v>
      </c>
      <c r="F17" s="1"/>
      <c r="G17" s="1"/>
      <c r="H17" s="1"/>
      <c r="I17" s="1" t="s">
        <v>11</v>
      </c>
      <c r="J17" s="6" t="s">
        <v>71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0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 t="s">
        <v>182</v>
      </c>
      <c r="G22" s="1"/>
      <c r="H22" s="1"/>
      <c r="J22" s="1" t="s">
        <v>16</v>
      </c>
      <c r="K22" s="3">
        <v>310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310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310</v>
      </c>
      <c r="G37" s="1"/>
      <c r="H37" s="8"/>
      <c r="I37" s="1"/>
      <c r="K37" s="19">
        <f>K32</f>
        <v>310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9" zoomScale="75" workbookViewId="0">
      <selection activeCell="O48" sqref="O48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34301.199999999997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173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171</v>
      </c>
      <c r="F17" s="1"/>
      <c r="G17" s="1"/>
      <c r="H17" s="1"/>
      <c r="I17" s="1" t="s">
        <v>11</v>
      </c>
      <c r="J17" s="6" t="s">
        <v>172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86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39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/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125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125</v>
      </c>
      <c r="G37" s="1"/>
      <c r="H37" s="8"/>
      <c r="I37" s="1"/>
      <c r="K37" s="19">
        <f>K32</f>
        <v>125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/>
      <c r="G41" s="1"/>
      <c r="H41" s="8"/>
      <c r="I41" s="1"/>
      <c r="K41" s="20">
        <f>F41+H41</f>
        <v>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>
        <v>196</v>
      </c>
      <c r="G45" s="1"/>
      <c r="H45" s="22"/>
      <c r="I45" s="1"/>
      <c r="K45" s="20">
        <f>F45+H45</f>
        <v>196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28" zoomScale="75" workbookViewId="0">
      <selection activeCell="G64" sqref="G64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34301.199999999997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166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/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167</v>
      </c>
      <c r="F17" s="1"/>
      <c r="G17" s="1"/>
      <c r="H17" s="1"/>
      <c r="I17" s="1" t="s">
        <v>11</v>
      </c>
      <c r="J17" s="6" t="s">
        <v>168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213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6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3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 t="s">
        <v>170</v>
      </c>
      <c r="H29" s="11"/>
      <c r="I29" s="12"/>
      <c r="J29" s="1" t="s">
        <v>19</v>
      </c>
      <c r="K29" s="10">
        <v>7</v>
      </c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209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164</v>
      </c>
      <c r="G37" s="1"/>
      <c r="H37" s="8">
        <v>45</v>
      </c>
      <c r="I37" s="1"/>
      <c r="K37" s="19">
        <f>K32</f>
        <v>209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/>
      <c r="G39" s="1"/>
      <c r="H39" s="8"/>
      <c r="I39" s="1"/>
      <c r="K39" s="20">
        <f>F39+H39</f>
        <v>0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v>4</v>
      </c>
      <c r="G41" s="1"/>
      <c r="H41" s="8">
        <v>1</v>
      </c>
      <c r="I41" s="1"/>
      <c r="K41" s="20">
        <f>F41+H41</f>
        <v>5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72"/>
  <sheetViews>
    <sheetView showGridLines="0" topLeftCell="A16" zoomScale="75" workbookViewId="0">
      <selection activeCell="D17" sqref="D17"/>
    </sheetView>
  </sheetViews>
  <sheetFormatPr defaultRowHeight="12.75"/>
  <sheetData>
    <row r="4" spans="1:13">
      <c r="A4" t="s">
        <v>0</v>
      </c>
      <c r="B4" t="s">
        <v>1</v>
      </c>
    </row>
    <row r="5" spans="1:13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</row>
    <row r="6" spans="1:13">
      <c r="A6" s="38" t="s">
        <v>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>
      <c r="B7" s="38"/>
      <c r="C7" s="38"/>
      <c r="D7" s="38"/>
      <c r="E7" s="38"/>
      <c r="F7" s="38"/>
      <c r="G7" s="38"/>
      <c r="H7" s="38"/>
      <c r="I7" s="38"/>
      <c r="J7" s="38"/>
    </row>
    <row r="8" spans="1:13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>
      <c r="A9" s="38" t="s">
        <v>60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pans="1:13">
      <c r="B10" s="39"/>
      <c r="C10" s="39"/>
      <c r="D10" s="39"/>
      <c r="E10" s="39"/>
      <c r="F10" s="39"/>
      <c r="G10" s="39"/>
      <c r="H10" s="39"/>
    </row>
    <row r="11" spans="1:13">
      <c r="A11" s="37" t="s">
        <v>5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</row>
    <row r="12" spans="1:1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3" ht="14.25">
      <c r="B13" s="1" t="s">
        <v>6</v>
      </c>
      <c r="D13" s="2" t="s">
        <v>65</v>
      </c>
      <c r="E13" s="1"/>
      <c r="F13" s="1"/>
      <c r="G13" s="1"/>
      <c r="H13" s="1"/>
      <c r="I13" s="1" t="s">
        <v>7</v>
      </c>
      <c r="J13" s="1"/>
      <c r="K13" s="3">
        <v>343.03</v>
      </c>
      <c r="L13" s="4"/>
    </row>
    <row r="14" spans="1:13" ht="14.25">
      <c r="C14" s="1"/>
      <c r="D14" s="1"/>
      <c r="E14" s="1"/>
      <c r="F14" s="1"/>
      <c r="G14" s="1"/>
      <c r="H14" s="1"/>
      <c r="I14" s="1"/>
      <c r="J14" s="1"/>
      <c r="K14" s="5"/>
      <c r="L14" s="1"/>
    </row>
    <row r="15" spans="1:13" ht="14.25">
      <c r="B15" s="1" t="s">
        <v>8</v>
      </c>
      <c r="D15" s="2" t="s">
        <v>66</v>
      </c>
      <c r="E15" s="1"/>
      <c r="F15" s="1"/>
      <c r="G15" s="1"/>
      <c r="H15" s="1"/>
      <c r="I15" s="1" t="s">
        <v>9</v>
      </c>
      <c r="J15" s="3" t="s">
        <v>67</v>
      </c>
      <c r="K15" s="4"/>
      <c r="L15" s="4"/>
    </row>
    <row r="16" spans="1:13" ht="14.25">
      <c r="C16" s="1"/>
      <c r="D16" s="1" t="s">
        <v>169</v>
      </c>
      <c r="E16" s="1"/>
      <c r="F16" s="1"/>
      <c r="G16" s="1"/>
      <c r="H16" s="1"/>
      <c r="I16" s="1"/>
      <c r="J16" s="5"/>
      <c r="K16" s="5"/>
      <c r="L16" s="1"/>
    </row>
    <row r="17" spans="2:12" ht="14.25">
      <c r="B17" s="1" t="s">
        <v>10</v>
      </c>
      <c r="D17" s="1"/>
      <c r="E17" s="2" t="s">
        <v>68</v>
      </c>
      <c r="F17" s="1"/>
      <c r="G17" s="1"/>
      <c r="H17" s="1"/>
      <c r="I17" s="1" t="s">
        <v>11</v>
      </c>
      <c r="J17" s="6" t="s">
        <v>69</v>
      </c>
      <c r="K17" s="4"/>
      <c r="L17" s="4"/>
    </row>
    <row r="18" spans="2:12" ht="14.25"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ht="15">
      <c r="B19" s="7" t="s">
        <v>12</v>
      </c>
      <c r="D19" s="5"/>
      <c r="E19" s="5"/>
      <c r="F19" s="1"/>
      <c r="G19" s="1"/>
      <c r="H19" s="1"/>
      <c r="I19" s="1"/>
      <c r="J19" s="1"/>
      <c r="K19" s="1"/>
      <c r="L19" s="1"/>
    </row>
    <row r="20" spans="2:12" ht="14.25">
      <c r="B20" s="1" t="s">
        <v>61</v>
      </c>
      <c r="D20" s="1"/>
      <c r="E20" s="1"/>
      <c r="F20" s="1"/>
      <c r="G20" s="1" t="s">
        <v>13</v>
      </c>
      <c r="H20" s="1"/>
      <c r="I20" s="1"/>
      <c r="K20" s="8">
        <v>1858</v>
      </c>
      <c r="L20" s="9" t="s">
        <v>14</v>
      </c>
    </row>
    <row r="21" spans="2:12" ht="14.25">
      <c r="C21" s="1"/>
      <c r="D21" s="1"/>
      <c r="E21" s="1"/>
      <c r="F21" s="1"/>
      <c r="G21" s="1"/>
      <c r="H21" s="1"/>
      <c r="I21" s="1"/>
      <c r="J21" t="s">
        <v>0</v>
      </c>
      <c r="K21" s="1"/>
      <c r="L21" s="9"/>
    </row>
    <row r="22" spans="2:12" ht="14.25">
      <c r="B22" s="1" t="s">
        <v>15</v>
      </c>
      <c r="D22" s="1"/>
      <c r="E22" s="1"/>
      <c r="F22" s="1"/>
      <c r="G22" s="1"/>
      <c r="H22" s="1"/>
      <c r="J22" s="1" t="s">
        <v>16</v>
      </c>
      <c r="K22" s="3">
        <v>118</v>
      </c>
      <c r="L22" s="9" t="s">
        <v>17</v>
      </c>
    </row>
    <row r="23" spans="2:12" ht="14.25">
      <c r="C23" s="1"/>
      <c r="D23" s="1"/>
      <c r="E23" s="1"/>
      <c r="F23" s="1"/>
      <c r="G23" s="1"/>
      <c r="H23" s="1"/>
      <c r="J23" s="1"/>
      <c r="K23" s="1"/>
      <c r="L23" s="9"/>
    </row>
    <row r="24" spans="2:12" ht="14.25">
      <c r="B24" s="1" t="s">
        <v>18</v>
      </c>
      <c r="D24" s="1"/>
      <c r="E24" s="1"/>
      <c r="F24" s="1"/>
      <c r="G24" s="1"/>
      <c r="H24" s="1"/>
      <c r="J24" s="1" t="s">
        <v>19</v>
      </c>
      <c r="K24" s="3">
        <v>169</v>
      </c>
      <c r="L24" s="9" t="s">
        <v>17</v>
      </c>
    </row>
    <row r="25" spans="2:12" ht="14.25">
      <c r="C25" s="1"/>
      <c r="D25" s="1"/>
      <c r="E25" s="1"/>
      <c r="F25" s="1"/>
      <c r="G25" s="1"/>
      <c r="H25" s="1"/>
      <c r="J25" s="1"/>
      <c r="K25" s="1"/>
      <c r="L25" s="9"/>
    </row>
    <row r="26" spans="2:12" ht="14.25">
      <c r="B26" s="1" t="s">
        <v>20</v>
      </c>
      <c r="D26" s="1"/>
      <c r="E26" s="1"/>
      <c r="F26" s="1"/>
      <c r="G26" s="1"/>
      <c r="H26" s="1"/>
      <c r="J26" s="1"/>
      <c r="K26" s="1"/>
      <c r="L26" s="9"/>
    </row>
    <row r="27" spans="2:12" ht="14.25">
      <c r="C27" s="1"/>
      <c r="D27" s="1" t="s">
        <v>21</v>
      </c>
      <c r="E27" s="1"/>
      <c r="F27" s="1"/>
      <c r="G27" s="1"/>
      <c r="H27" s="1"/>
      <c r="J27" s="1" t="s">
        <v>19</v>
      </c>
      <c r="K27" s="3"/>
      <c r="L27" s="9" t="s">
        <v>17</v>
      </c>
    </row>
    <row r="28" spans="2:12" ht="14.25">
      <c r="C28" s="1"/>
      <c r="D28" s="1" t="s">
        <v>22</v>
      </c>
      <c r="E28" s="1"/>
      <c r="F28" s="1" t="s">
        <v>0</v>
      </c>
      <c r="G28" s="1"/>
      <c r="H28" s="1"/>
      <c r="J28" s="1" t="s">
        <v>23</v>
      </c>
      <c r="K28" s="10"/>
      <c r="L28" s="9" t="s">
        <v>17</v>
      </c>
    </row>
    <row r="29" spans="2:12" ht="14.25">
      <c r="C29" s="1"/>
      <c r="D29" s="1" t="s">
        <v>24</v>
      </c>
      <c r="E29" s="1"/>
      <c r="F29" s="1"/>
      <c r="G29" s="11"/>
      <c r="H29" s="11"/>
      <c r="I29" s="12"/>
      <c r="J29" s="1" t="s">
        <v>19</v>
      </c>
      <c r="K29" s="10"/>
      <c r="L29" s="9" t="s">
        <v>17</v>
      </c>
    </row>
    <row r="30" spans="2:12" ht="14.25">
      <c r="C30" s="1"/>
      <c r="D30" s="1"/>
      <c r="E30" s="1"/>
      <c r="F30" s="3"/>
      <c r="G30" s="3"/>
      <c r="H30" s="3"/>
      <c r="I30" s="13"/>
      <c r="J30" s="1"/>
      <c r="K30" s="11"/>
      <c r="L30" s="9"/>
    </row>
    <row r="31" spans="2:12" ht="14.25">
      <c r="C31" s="1"/>
      <c r="D31" s="1"/>
      <c r="E31" s="1"/>
      <c r="F31" s="10"/>
      <c r="G31" s="10"/>
      <c r="H31" s="10"/>
      <c r="I31" s="10"/>
      <c r="K31" s="1"/>
      <c r="L31" s="9"/>
    </row>
    <row r="32" spans="2:12" ht="15.75" thickBot="1">
      <c r="B32" s="1" t="s">
        <v>62</v>
      </c>
      <c r="D32" s="1"/>
      <c r="E32" s="1"/>
      <c r="F32" s="1"/>
      <c r="G32" s="1"/>
      <c r="H32" s="1" t="s">
        <v>25</v>
      </c>
      <c r="I32" s="1"/>
      <c r="K32" s="14">
        <f>K20+K22-K24-K27-K28-K29-K30</f>
        <v>1807</v>
      </c>
      <c r="L32" s="9" t="s">
        <v>17</v>
      </c>
    </row>
    <row r="33" spans="2:12" ht="14.25">
      <c r="C33" s="1"/>
      <c r="D33" s="1"/>
      <c r="E33" s="1"/>
      <c r="F33" s="1"/>
      <c r="G33" s="1"/>
      <c r="H33" s="1"/>
      <c r="I33" s="1"/>
      <c r="K33" s="1"/>
      <c r="L33" s="9"/>
    </row>
    <row r="34" spans="2:12" ht="15">
      <c r="B34" s="15" t="s">
        <v>26</v>
      </c>
      <c r="D34" s="1"/>
      <c r="E34" s="1"/>
      <c r="F34" s="1"/>
      <c r="G34" s="1"/>
      <c r="H34" s="1"/>
      <c r="I34" s="1"/>
      <c r="K34" s="1"/>
      <c r="L34" s="9"/>
    </row>
    <row r="35" spans="2:12" ht="14.25">
      <c r="B35" s="16" t="s">
        <v>27</v>
      </c>
      <c r="D35" s="1"/>
      <c r="E35" s="1"/>
      <c r="F35" s="4" t="s">
        <v>28</v>
      </c>
      <c r="G35" s="17" t="s">
        <v>29</v>
      </c>
      <c r="H35" s="4" t="s">
        <v>30</v>
      </c>
      <c r="J35" s="9" t="s">
        <v>31</v>
      </c>
      <c r="K35" s="1" t="s">
        <v>32</v>
      </c>
      <c r="L35" s="9"/>
    </row>
    <row r="36" spans="2:12" ht="14.25">
      <c r="C36" s="1"/>
      <c r="D36" s="1"/>
      <c r="E36" s="1"/>
      <c r="F36" s="1"/>
      <c r="G36" s="1"/>
      <c r="H36" s="1"/>
      <c r="I36" s="1"/>
      <c r="K36" s="1"/>
      <c r="L36" s="1"/>
    </row>
    <row r="37" spans="2:12" ht="14.25">
      <c r="B37" s="1" t="s">
        <v>33</v>
      </c>
      <c r="D37" s="1" t="s">
        <v>0</v>
      </c>
      <c r="E37" s="1"/>
      <c r="F37" s="18">
        <f>K32-H37</f>
        <v>1688</v>
      </c>
      <c r="G37" s="1"/>
      <c r="H37" s="8">
        <v>119</v>
      </c>
      <c r="I37" s="1"/>
      <c r="K37" s="19">
        <f>K32</f>
        <v>1807</v>
      </c>
      <c r="L37" s="9" t="s">
        <v>34</v>
      </c>
    </row>
    <row r="38" spans="2:12" ht="14.25">
      <c r="C38" s="1"/>
      <c r="D38" s="1"/>
      <c r="E38" s="1"/>
      <c r="F38" s="1"/>
      <c r="G38" s="1"/>
      <c r="H38" s="1"/>
      <c r="I38" s="1"/>
      <c r="K38" s="1"/>
      <c r="L38" s="9"/>
    </row>
    <row r="39" spans="2:12" ht="14.25">
      <c r="B39" s="1" t="s">
        <v>35</v>
      </c>
      <c r="D39" s="1"/>
      <c r="E39" s="1"/>
      <c r="F39" s="8">
        <v>1</v>
      </c>
      <c r="G39" s="1"/>
      <c r="H39" s="8"/>
      <c r="I39" s="1"/>
      <c r="K39" s="20">
        <f>F39+H39</f>
        <v>1</v>
      </c>
      <c r="L39" s="9" t="s">
        <v>36</v>
      </c>
    </row>
    <row r="40" spans="2:12" ht="14.25">
      <c r="C40" s="1"/>
      <c r="D40" s="1"/>
      <c r="E40" s="1"/>
      <c r="F40" s="1"/>
      <c r="G40" s="1"/>
      <c r="H40" s="1"/>
      <c r="I40" s="1"/>
      <c r="K40" s="1"/>
      <c r="L40" s="9"/>
    </row>
    <row r="41" spans="2:12" ht="14.25">
      <c r="B41" s="1" t="s">
        <v>37</v>
      </c>
      <c r="D41" s="1"/>
      <c r="E41" s="1"/>
      <c r="F41" s="8">
        <v>20</v>
      </c>
      <c r="G41" s="1"/>
      <c r="H41" s="8"/>
      <c r="I41" s="1"/>
      <c r="K41" s="20">
        <f>F41+H41</f>
        <v>20</v>
      </c>
      <c r="L41" s="9" t="s">
        <v>38</v>
      </c>
    </row>
    <row r="42" spans="2:12" ht="14.25">
      <c r="C42" s="1"/>
      <c r="D42" s="1"/>
      <c r="E42" s="1"/>
      <c r="F42" s="1"/>
      <c r="G42" s="1"/>
      <c r="H42" s="21"/>
      <c r="I42" s="1"/>
      <c r="K42" s="1"/>
      <c r="L42" s="9"/>
    </row>
    <row r="43" spans="2:12" ht="14.25">
      <c r="B43" s="1" t="s">
        <v>39</v>
      </c>
      <c r="D43" s="1"/>
      <c r="E43" s="1"/>
      <c r="F43" s="8"/>
      <c r="G43" s="1"/>
      <c r="H43" s="8"/>
      <c r="I43" s="1"/>
      <c r="K43" s="20">
        <f>F43+H43</f>
        <v>0</v>
      </c>
      <c r="L43" s="9" t="s">
        <v>38</v>
      </c>
    </row>
    <row r="44" spans="2:12" ht="14.25">
      <c r="C44" s="1" t="s">
        <v>0</v>
      </c>
      <c r="D44" s="1"/>
      <c r="E44" s="1"/>
      <c r="F44" s="1"/>
      <c r="G44" s="1"/>
      <c r="H44" s="1"/>
      <c r="I44" s="1"/>
      <c r="K44" s="1"/>
      <c r="L44" s="9"/>
    </row>
    <row r="45" spans="2:12" ht="14.25">
      <c r="B45" s="1" t="s">
        <v>40</v>
      </c>
      <c r="D45" s="1"/>
      <c r="E45" s="1"/>
      <c r="F45" s="8"/>
      <c r="G45" s="1"/>
      <c r="H45" s="22"/>
      <c r="I45" s="1"/>
      <c r="K45" s="20">
        <f>F45+H45</f>
        <v>0</v>
      </c>
      <c r="L45" s="9" t="s">
        <v>41</v>
      </c>
    </row>
    <row r="46" spans="2:12" ht="14.25">
      <c r="C46" s="1"/>
      <c r="D46" s="1"/>
      <c r="E46" s="1"/>
      <c r="F46" s="1"/>
      <c r="G46" s="1"/>
      <c r="H46" s="1"/>
      <c r="I46" s="1"/>
      <c r="K46" s="1"/>
      <c r="L46" s="9"/>
    </row>
    <row r="47" spans="2:12" ht="14.25">
      <c r="B47" s="1" t="s">
        <v>42</v>
      </c>
      <c r="D47" s="1"/>
      <c r="E47" s="1"/>
      <c r="F47" s="8"/>
      <c r="G47" s="1"/>
      <c r="H47" s="8"/>
      <c r="I47" s="1"/>
      <c r="K47" s="20">
        <f>F47+H47</f>
        <v>0</v>
      </c>
      <c r="L47" s="9" t="s">
        <v>43</v>
      </c>
    </row>
    <row r="48" spans="2:12" ht="14.25">
      <c r="C48" s="1"/>
      <c r="D48" s="1"/>
      <c r="E48" s="1"/>
      <c r="F48" s="1"/>
      <c r="G48" s="1"/>
      <c r="H48" s="1"/>
      <c r="I48" s="1"/>
      <c r="K48" s="1"/>
      <c r="L48" s="1"/>
    </row>
    <row r="49" spans="2:12" ht="15">
      <c r="B49" s="7" t="s">
        <v>44</v>
      </c>
      <c r="D49" s="5"/>
      <c r="E49" s="5"/>
      <c r="F49" s="5"/>
      <c r="G49" s="5"/>
      <c r="H49" s="1"/>
      <c r="I49" s="1"/>
      <c r="K49" s="1"/>
      <c r="L49" s="1"/>
    </row>
    <row r="50" spans="2:12" ht="14.25">
      <c r="C50" s="1"/>
      <c r="D50" s="1"/>
      <c r="E50" s="1"/>
      <c r="F50" s="1"/>
      <c r="G50" s="1"/>
      <c r="H50" s="1"/>
      <c r="I50" s="1"/>
      <c r="K50" s="1"/>
      <c r="L50" s="1"/>
    </row>
    <row r="51" spans="2:12" ht="14.25">
      <c r="B51" s="1" t="s">
        <v>45</v>
      </c>
      <c r="C51" s="1" t="s">
        <v>46</v>
      </c>
      <c r="E51" s="1"/>
      <c r="F51" s="1"/>
      <c r="G51" s="1"/>
      <c r="H51" s="1"/>
      <c r="I51" s="1"/>
      <c r="K51" s="8"/>
      <c r="L51" s="1"/>
    </row>
    <row r="52" spans="2:12" ht="14.25">
      <c r="C52" s="1"/>
      <c r="D52" s="1"/>
      <c r="E52" s="1"/>
      <c r="F52" s="1"/>
      <c r="G52" s="1"/>
      <c r="H52" s="1"/>
      <c r="I52" s="1"/>
      <c r="K52" s="1"/>
      <c r="L52" s="1"/>
    </row>
    <row r="53" spans="2:12" ht="14.25">
      <c r="B53" s="1" t="s">
        <v>47</v>
      </c>
      <c r="C53" s="1" t="s">
        <v>48</v>
      </c>
      <c r="D53" s="1"/>
      <c r="E53" s="1"/>
      <c r="G53" s="1"/>
      <c r="H53" s="1"/>
      <c r="I53" s="1"/>
      <c r="K53" s="8"/>
      <c r="L53" s="1"/>
    </row>
    <row r="54" spans="2:12" ht="14.25">
      <c r="B54" s="1"/>
      <c r="C54" s="1"/>
      <c r="D54" s="1"/>
      <c r="E54" s="1"/>
      <c r="G54" s="1"/>
      <c r="H54" s="1"/>
      <c r="I54" s="1"/>
      <c r="K54" s="1"/>
      <c r="L54" s="1"/>
    </row>
    <row r="55" spans="2:12" ht="14.25">
      <c r="B55" s="1" t="s">
        <v>49</v>
      </c>
      <c r="C55" s="1" t="s">
        <v>50</v>
      </c>
      <c r="D55" s="1"/>
      <c r="E55" s="1"/>
      <c r="G55" s="1"/>
      <c r="H55" s="1"/>
      <c r="I55" s="1"/>
      <c r="K55" s="8"/>
      <c r="L55" s="1"/>
    </row>
    <row r="56" spans="2:12" ht="14.25">
      <c r="C56" s="1"/>
      <c r="D56" s="1"/>
      <c r="E56" s="1"/>
      <c r="F56" s="1"/>
      <c r="G56" s="1"/>
      <c r="H56" s="1"/>
      <c r="I56" s="1"/>
      <c r="K56" s="1"/>
      <c r="L56" s="1"/>
    </row>
    <row r="57" spans="2:12" ht="14.25">
      <c r="C57" s="1"/>
      <c r="D57" s="1" t="s">
        <v>51</v>
      </c>
      <c r="F57" s="1"/>
      <c r="G57" s="1"/>
      <c r="H57" s="1"/>
      <c r="I57" s="1"/>
      <c r="K57" s="19">
        <f>K51+K53+K55</f>
        <v>0</v>
      </c>
      <c r="L57" s="1"/>
    </row>
    <row r="58" spans="2:12" ht="15" thickBo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</row>
    <row r="59" spans="2:12" ht="14.25">
      <c r="B59" s="16" t="s">
        <v>52</v>
      </c>
      <c r="D59" s="5"/>
      <c r="E59" s="5"/>
      <c r="F59" s="5"/>
      <c r="G59" s="5"/>
      <c r="H59" s="5"/>
      <c r="I59" s="5"/>
      <c r="J59" s="5"/>
      <c r="K59" s="5"/>
      <c r="L59" s="1"/>
    </row>
    <row r="60" spans="2:12" ht="15" thickBot="1">
      <c r="B60" s="1" t="s">
        <v>53</v>
      </c>
      <c r="D60" s="1"/>
      <c r="E60" s="1"/>
      <c r="F60" s="1"/>
      <c r="G60" s="1"/>
      <c r="H60" s="1"/>
      <c r="I60" s="1"/>
      <c r="J60" s="1"/>
      <c r="K60" s="1"/>
      <c r="L60" s="1"/>
    </row>
    <row r="61" spans="2:12" ht="16.5" thickBot="1">
      <c r="C61" s="1"/>
      <c r="D61" s="1"/>
      <c r="E61" s="1"/>
      <c r="F61" s="1"/>
      <c r="G61" s="1"/>
      <c r="H61" s="1"/>
      <c r="I61" s="25"/>
      <c r="J61" s="9" t="s">
        <v>54</v>
      </c>
      <c r="K61" s="26" t="s">
        <v>70</v>
      </c>
      <c r="L61" s="9" t="s">
        <v>55</v>
      </c>
    </row>
    <row r="62" spans="2:12" ht="14.25">
      <c r="B62" s="1" t="s">
        <v>56</v>
      </c>
      <c r="D62" s="1"/>
      <c r="E62" s="1"/>
      <c r="F62" s="1"/>
      <c r="G62" s="1"/>
      <c r="H62" s="1"/>
      <c r="I62" s="1"/>
      <c r="J62" s="1"/>
      <c r="K62" s="1"/>
      <c r="L62" s="1"/>
    </row>
    <row r="63" spans="2:12" ht="14.25"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4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4.25">
      <c r="C65" s="1"/>
      <c r="D65" s="27" t="s">
        <v>57</v>
      </c>
      <c r="E65" s="1"/>
      <c r="F65" s="1"/>
      <c r="G65" s="1"/>
      <c r="H65" s="1"/>
      <c r="I65" s="28" t="s">
        <v>58</v>
      </c>
      <c r="J65" s="1"/>
      <c r="K65" s="27" t="s">
        <v>59</v>
      </c>
      <c r="L65" s="1"/>
    </row>
    <row r="66" spans="2:12" ht="14.25"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4.25">
      <c r="B67" s="13"/>
      <c r="C67" s="4"/>
      <c r="D67" s="4"/>
      <c r="E67" s="4"/>
      <c r="F67" s="4"/>
      <c r="G67" s="4"/>
      <c r="H67" s="1"/>
      <c r="I67" s="3"/>
      <c r="J67" s="1"/>
      <c r="K67" s="8"/>
      <c r="L67" s="1"/>
    </row>
    <row r="68" spans="2:12" ht="14.25"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">
      <c r="B69" s="13"/>
      <c r="C69" s="4"/>
      <c r="D69" s="4"/>
      <c r="E69" s="4"/>
      <c r="F69" s="4"/>
      <c r="G69" s="4"/>
      <c r="H69" s="5"/>
      <c r="I69" s="29"/>
      <c r="J69" s="5"/>
      <c r="K69" s="8"/>
      <c r="L69" s="1"/>
    </row>
    <row r="70" spans="2:12" ht="14.25">
      <c r="B70" s="1" t="s">
        <v>63</v>
      </c>
      <c r="D70" s="1"/>
      <c r="E70" s="1"/>
      <c r="F70" s="1"/>
      <c r="G70" s="1"/>
      <c r="H70" s="5"/>
      <c r="I70" s="1"/>
      <c r="K70" s="1" t="s">
        <v>64</v>
      </c>
      <c r="L70" s="1"/>
    </row>
    <row r="71" spans="2:12" ht="14.25"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4.25"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7">
    <mergeCell ref="A11:M11"/>
    <mergeCell ref="A5:M5"/>
    <mergeCell ref="A6:M6"/>
    <mergeCell ref="B7:J7"/>
    <mergeCell ref="A8:M8"/>
    <mergeCell ref="A9:M9"/>
    <mergeCell ref="B10:H10"/>
  </mergeCells>
  <dataValidations count="1">
    <dataValidation type="whole" errorStyle="warning" allowBlank="1" showInputMessage="1" showErrorMessage="1" error="Must be a number between 0 and Balance on Hand as at 06/30/03" prompt="No Decimals Allowed!" sqref="F37">
      <formula1>0</formula1>
      <formula2>K32</formula2>
    </dataValidation>
  </dataValidations>
  <hyperlinks>
    <hyperlink ref="A11:M11" location="DocumentationPage!A1" display="DocumentationPage!A1"/>
  </hyperlinks>
  <pageMargins left="0.75" right="0.75" top="1" bottom="1" header="0.5" footer="0.5"/>
  <pageSetup scale="65" orientation="portrait" verticalDpi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TDH Total</vt:lpstr>
      <vt:lpstr>AUDIT (01) </vt:lpstr>
      <vt:lpstr>COMM OFFICE (01)</vt:lpstr>
      <vt:lpstr>HR (01)</vt:lpstr>
      <vt:lpstr>OGC Metro Ctr (01)</vt:lpstr>
      <vt:lpstr>OGC CHB (01)</vt:lpstr>
      <vt:lpstr>Medical Exam (01)</vt:lpstr>
      <vt:lpstr>OMH (01)</vt:lpstr>
      <vt:lpstr>Div Admin Services (03)</vt:lpstr>
      <vt:lpstr>INFORMATION TECHNOLOGY (04)</vt:lpstr>
      <vt:lpstr>HCF (05)</vt:lpstr>
      <vt:lpstr>EMS ((07)</vt:lpstr>
      <vt:lpstr>HRB (10)</vt:lpstr>
      <vt:lpstr>LABS (08)</vt:lpstr>
      <vt:lpstr>PPA Res &amp; Grants (20)</vt:lpstr>
      <vt:lpstr>PPA ADM (20)</vt:lpstr>
      <vt:lpstr>PPA HLTH STATS (20)</vt:lpstr>
      <vt:lpstr>PPA CANCER (20)</vt:lpstr>
      <vt:lpstr>PPA VITAL RECORDS (20)</vt:lpstr>
      <vt:lpstr>CHS (45)</vt:lpstr>
      <vt:lpstr>CHS (46)</vt:lpstr>
      <vt:lpstr>EHC (52)</vt:lpstr>
      <vt:lpstr>FHW (47)</vt:lpstr>
      <vt:lpstr>CEDS (49)</vt:lpstr>
      <vt:lpstr>CEDS (39)</vt:lpstr>
      <vt:lpstr>BCC (52)</vt:lpstr>
      <vt:lpstr>DIABETES (51)</vt:lpstr>
      <vt:lpstr>WIC (53)</vt:lpstr>
      <vt:lpstr>UPPER CUMB URO (60)</vt:lpstr>
      <vt:lpstr>EAST TN ETRO (60)</vt:lpstr>
      <vt:lpstr>SOUTHEAST SERO (60)</vt:lpstr>
      <vt:lpstr>MCRO (60)</vt:lpstr>
      <vt:lpstr>SCRO (60)</vt:lpstr>
      <vt:lpstr>NERO (60)</vt:lpstr>
      <vt:lpstr>WTRO JACKSON (60)</vt:lpstr>
      <vt:lpstr>WEST REGION LCHD  (60)</vt:lpstr>
      <vt:lpstr>WTRO UNION CITY (60)</vt:lpstr>
      <vt:lpstr>GS-0704 Blank</vt:lpstr>
    </vt:vector>
  </TitlesOfParts>
  <Company>ISM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and Administration</dc:creator>
  <cp:lastModifiedBy>ie32PVN</cp:lastModifiedBy>
  <cp:lastPrinted>2012-11-21T22:25:11Z</cp:lastPrinted>
  <dcterms:created xsi:type="dcterms:W3CDTF">2008-03-28T19:10:31Z</dcterms:created>
  <dcterms:modified xsi:type="dcterms:W3CDTF">2012-11-26T16:41:58Z</dcterms:modified>
</cp:coreProperties>
</file>